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.1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'пр.1'!$A$8:$B$9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'пр.1'!$A:$B,'пр.1'!$8:$9</definedName>
    <definedName name="_xlnm.Print_Area" localSheetId="0">'пр.1'!$A$1:$G$190</definedName>
  </definedNames>
  <calcPr fullCalcOnLoad="1"/>
</workbook>
</file>

<file path=xl/sharedStrings.xml><?xml version="1.0" encoding="utf-8"?>
<sst xmlns="http://schemas.openxmlformats.org/spreadsheetml/2006/main" count="237" uniqueCount="225">
  <si>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</si>
  <si>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</si>
  <si>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</si>
  <si>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</si>
  <si>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</si>
  <si>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</si>
  <si>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</si>
  <si>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</si>
  <si>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</si>
  <si>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</si>
  <si>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</si>
  <si>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</si>
  <si>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</si>
  <si>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</si>
  <si>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</si>
  <si>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</si>
  <si>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</si>
  <si>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</si>
  <si>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</si>
  <si>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</si>
  <si>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</si>
  <si>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</si>
  <si>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</si>
  <si>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</si>
  <si>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</si>
  <si>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</si>
  <si>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</si>
  <si>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</si>
  <si>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</si>
  <si>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</si>
  <si>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</si>
  <si>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</si>
  <si>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</si>
  <si>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</si>
  <si>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</si>
  <si>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</si>
  <si>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</si>
  <si>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</si>
  <si>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</si>
  <si>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</si>
  <si>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</si>
  <si>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</si>
  <si>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</si>
  <si>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</si>
  <si>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</si>
  <si>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</si>
  <si>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</si>
  <si>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</si>
  <si>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</si>
  <si>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</si>
  <si>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</si>
  <si>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 xml:space="preserve"> - субвенции на воспитание и обучение детей-инвалидов в детских дошкольных учреждениях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</si>
  <si>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</si>
  <si>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</si>
  <si>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</si>
  <si>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</si>
  <si>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</si>
  <si>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</si>
  <si>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</si>
  <si>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</si>
  <si>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</si>
  <si>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на содержание медицинских вытрезвителей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</si>
  <si>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</si>
  <si>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- субвенции на обеспечение питанием детей в возрасте до трех лет по заключению врачей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</si>
  <si>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</si>
  <si>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</si>
  <si>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</si>
  <si>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</si>
  <si>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</si>
  <si>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</si>
  <si>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</si>
  <si>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</si>
  <si>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</si>
  <si>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</si>
  <si>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</si>
  <si>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</si>
  <si>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</si>
  <si>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</si>
  <si>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</si>
  <si>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</si>
  <si>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</si>
  <si>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</si>
  <si>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</si>
  <si>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</si>
  <si>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</si>
  <si>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</si>
  <si>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</si>
  <si>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</si>
  <si>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</si>
  <si>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</si>
  <si>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</si>
  <si>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</si>
  <si>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</si>
  <si>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</si>
  <si>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</si>
  <si>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</si>
  <si>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</si>
  <si>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иные межбюджетные трансферты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</si>
  <si>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</si>
  <si>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</si>
  <si>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Тыс.руб.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</si>
  <si>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</si>
  <si>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</si>
  <si>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</si>
  <si>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</si>
  <si>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</si>
  <si>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</si>
  <si>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</si>
  <si>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</si>
  <si>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</si>
  <si>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</si>
  <si>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</si>
  <si>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</si>
  <si>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</si>
  <si>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</si>
  <si>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</si>
  <si>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>2 02 01003 04 0000 151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</si>
  <si>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</si>
  <si>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</si>
  <si>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</si>
  <si>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</si>
  <si>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</si>
  <si>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</si>
  <si>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</si>
  <si>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</si>
  <si>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</si>
  <si>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</si>
  <si>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</si>
  <si>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</si>
  <si>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</si>
  <si>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</si>
  <si>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</si>
  <si>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</si>
  <si>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</si>
  <si>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малого и среднего предпринимательства в Псковской области на 2005 - 2011 годы"</t>
  </si>
  <si>
    <t xml:space="preserve"> - субсидии из федерального бюджета на реализацию федеральной целевой программы "Жилище" на 2002 - 2010 годы" подпрограммы "Обеспечение жильем молодых семей"</t>
  </si>
  <si>
    <t xml:space="preserve"> - субсидии из областного бюджета на реализацию областной долгосрочной целевой программы "Обеспечение жильем молодых семей Псковской области" на 2008 - 2010 годы""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</si>
  <si>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</si>
  <si>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субсидии на реализацию федеральной целевой программы "Жилище" на 2002-2010 годы подпрограмма "Обеспечение жильем молодых семей"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</si>
  <si>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2008-2010 годы</t>
  </si>
  <si>
    <t xml:space="preserve"> - субсидии на финансирование областной долгосрочной целевой программы "Реформирование  региональных финансов Псковской области на 2007-2019 годы"</t>
  </si>
  <si>
    <t xml:space="preserve"> - субсидии бюджетам на реализацию Закона Псковской области от 27.06.2008 №773-ОЗ "О газификации жилищного фонда Псковской области"</t>
  </si>
  <si>
    <t xml:space="preserve"> - субсидии на финансирование областной долгосрочной целевой программы "Социальная поддержка инвалидов и граждан пожилого возраста в Псковской области на 2007-2011 годы"</t>
  </si>
  <si>
    <t xml:space="preserve"> - субсидиина финансовое обеспечение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</si>
  <si>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- субсидии бюджетам на финансовое обеспечение мероприятий по переселению граждан из аварийного жилищного фонда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</si>
  <si>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</si>
  <si>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</si>
  <si>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</si>
  <si>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</si>
  <si>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</si>
  <si>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</si>
  <si>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</si>
  <si>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субвенции на осуществление полномочий Российской Федерации по подготовке и проведению Всероссийской переписи населения 2010 года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</si>
  <si>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</si>
  <si>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</si>
  <si>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</si>
  <si>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ИТОГО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</si>
  <si>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</si>
  <si>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</si>
  <si>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</si>
  <si>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</si>
  <si>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</si>
  <si>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</si>
  <si>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</si>
  <si>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- субсидии на осуществление мероприятий по организации питания в муниципальных общеобразовательных учреждениях</t>
  </si>
  <si>
    <t>- субсидии бюджетам на финансовое обеспечение мероприятий по капитальному ремонту многоквартирных домов за счет средств областного бюджета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</si>
  <si>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</si>
  <si>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</si>
  <si>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-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</si>
  <si>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</si>
  <si>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 - иные межбюджетные трансферты на воспитанте и обучение детей-инвалидов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</si>
  <si>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</si>
  <si>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</si>
  <si>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</si>
  <si>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</si>
  <si>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Средства от распоряжения и реализации конфискованного и иногоимущества</t>
  </si>
  <si>
    <t xml:space="preserve">114 03 040 04 0000 440 </t>
  </si>
  <si>
    <t>Поступления по группам, подгруппам, статьям классификации доходов в бюджет города Пскова в 2012 году</t>
  </si>
  <si>
    <t>1 13 01994 04 0000 130</t>
  </si>
  <si>
    <t>1 13 02994 04 0000 130</t>
  </si>
  <si>
    <t xml:space="preserve">Прочие доходы от оказания платных услуг (работ) получателями средств бюджетов городских округов  </t>
  </si>
  <si>
    <t xml:space="preserve">Прочие доходы от компенсации затрат бюджетов городских округов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</si>
  <si>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</si>
  <si>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</si>
  <si>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1 14 02040 04 0000 410</t>
  </si>
  <si>
    <t>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</si>
  <si>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</si>
  <si>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</si>
  <si>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</si>
  <si>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</si>
  <si>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округов( за исключением земельных участков муниципальных бюджетных и автономных учреждений)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</si>
  <si>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 </t>
  </si>
  <si>
    <t>1 11 05012 04 0000 120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</si>
  <si>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</si>
  <si>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</si>
  <si>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</si>
  <si>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</t>
  </si>
  <si>
    <t>- субсидии на финансирование областной долгосрочной целевой программы "Чистая вода на 2011-2015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</si>
  <si>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2011-2015 годы"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</si>
  <si>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</si>
  <si>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</si>
  <si>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</si>
  <si>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</si>
  <si>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субсидии на капитальный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 за счет остатка субсидии из средств федерального бюджета на 01.01.2012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</si>
  <si>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</si>
  <si>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-субсидии на финансирование Федеральной целевой программы "Жилище" на 2011-2015 годы, подпрограмма "Обеспечение жильем молодых семей" </t>
  </si>
  <si>
    <t xml:space="preserve">-субсидии на финансирование областной долгосрочной  целевой программы "Обеспечение жильем молодых семей Псковской области на 2011-2015 годы" 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</si>
  <si>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</si>
  <si>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</si>
  <si>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</si>
  <si>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 xml:space="preserve"> - субсидии из федерального бюджета на  софинансирование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</t>
  </si>
  <si>
    <t>- субсидии бюджетам городских округов на финансовое обеспечение мероприятий по капитальному ремонту многоквартирных домов за счет средств Фонда содействия реформированию жилищно-коммунального хозяйства</t>
  </si>
  <si>
    <t xml:space="preserve">-субсидии на финансирование ведомственной  целевой программы "Содействие занятости населения Псковской области на 2011-2012 годы" </t>
  </si>
  <si>
    <t xml:space="preserve">-субсидии на финансирование областной долгосрочной  целевой программы "Развитие системы образования в  Псковской области на 2012-2014 годы" </t>
  </si>
  <si>
    <t xml:space="preserve"> - субвенции бюджетам на модернизацию региональных систем общего образования</t>
  </si>
  <si>
    <t xml:space="preserve">-субсидии на финансирование областной долгосрочной  целевой программы "Развитие рыбохозяйственного комплекса  Псковской области на 2011-2015 годы" </t>
  </si>
  <si>
    <t xml:space="preserve"> -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</si>
  <si>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 xml:space="preserve">  Исполнено за  I полугодие</t>
  </si>
  <si>
    <t>Бюджет на 2012 год</t>
  </si>
  <si>
    <t>%               исп.</t>
  </si>
  <si>
    <t>к Постановлению Администрации города Пскова</t>
  </si>
  <si>
    <t xml:space="preserve">                                                                                                  Приложение 1</t>
  </si>
  <si>
    <t>Глава Администрации города Пскова                                                                           И.С.Чередниченко</t>
  </si>
  <si>
    <t>-субвенции на исполнение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</si>
  <si>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                                               от 30.07.2012 №2208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</si>
</sst>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 horizontal="center" vertical="center" wrapText="1"/>
    </xf>
    <xf numFmtId="172" fontId="0" fillId="35" borderId="0" xfId="0" applyNumberFormat="1" applyFill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172" fontId="5" fillId="35" borderId="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0" fillId="33" borderId="16" xfId="0" applyNumberForma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6" fillId="33" borderId="18" xfId="0" applyNumberFormat="1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center" wrapText="1"/>
    </xf>
    <xf numFmtId="172" fontId="6" fillId="33" borderId="18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172" fontId="0" fillId="33" borderId="18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72" fontId="10" fillId="33" borderId="16" xfId="0" applyNumberFormat="1" applyFont="1" applyFill="1" applyBorder="1" applyAlignment="1">
      <alignment horizontal="center" vertical="center" wrapText="1"/>
    </xf>
    <xf numFmtId="172" fontId="10" fillId="34" borderId="0" xfId="0" applyNumberFormat="1" applyFont="1" applyFill="1" applyAlignment="1">
      <alignment horizontal="center" vertical="center" wrapText="1"/>
    </xf>
    <xf numFmtId="172" fontId="10" fillId="35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34" borderId="0" xfId="0" applyNumberFormat="1" applyFont="1" applyFill="1" applyAlignment="1">
      <alignment horizontal="center" vertical="center" wrapText="1"/>
    </xf>
    <xf numFmtId="172" fontId="5" fillId="35" borderId="0" xfId="0" applyNumberFormat="1" applyFont="1" applyFill="1" applyAlignment="1">
      <alignment horizontal="center" vertical="center" wrapText="1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172" fontId="5" fillId="36" borderId="22" xfId="0" applyNumberFormat="1" applyFont="1" applyFill="1" applyBorder="1" applyAlignment="1">
      <alignment horizontal="center" vertical="center" wrapText="1"/>
    </xf>
    <xf numFmtId="172" fontId="5" fillId="36" borderId="23" xfId="0" applyNumberFormat="1" applyFont="1" applyFill="1" applyBorder="1" applyAlignment="1">
      <alignment horizontal="center" vertical="center" wrapText="1"/>
    </xf>
    <xf numFmtId="172" fontId="5" fillId="33" borderId="24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5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2.421875" style="5" customWidth="1"/>
    <col min="4" max="4" width="11.57421875" style="30" hidden="1" customWidth="1"/>
    <col min="5" max="5" width="11.7109375" style="31" hidden="1" customWidth="1"/>
    <col min="6" max="6" width="12.57421875" style="5" customWidth="1"/>
    <col min="7" max="7" width="6.140625" style="5" customWidth="1"/>
    <col min="8" max="16384" width="9.140625" style="5" customWidth="1"/>
  </cols>
  <sheetData>
    <row r="1" spans="1:7" ht="12.75" customHeight="1">
      <c r="A1" s="88"/>
      <c r="B1" s="106" t="s">
        <v>221</v>
      </c>
      <c r="C1" s="106"/>
      <c r="D1" s="106"/>
      <c r="E1" s="106"/>
      <c r="F1" s="106"/>
      <c r="G1" s="106"/>
    </row>
    <row r="2" spans="1:7" ht="12.75" customHeight="1">
      <c r="A2" s="88"/>
      <c r="B2" s="113" t="s">
        <v>220</v>
      </c>
      <c r="C2" s="113"/>
      <c r="D2" s="113"/>
      <c r="E2" s="113"/>
      <c r="F2" s="113"/>
      <c r="G2" s="113"/>
    </row>
    <row r="3" spans="1:7" ht="12.75" customHeight="1">
      <c r="A3" s="88"/>
      <c r="B3" s="106" t="s">
        <v>224</v>
      </c>
      <c r="C3" s="106"/>
      <c r="D3" s="106"/>
      <c r="E3" s="106"/>
      <c r="F3" s="106"/>
      <c r="G3" s="106"/>
    </row>
    <row r="4" spans="1:3" ht="12.75" customHeight="1">
      <c r="A4" s="108"/>
      <c r="B4" s="108"/>
      <c r="C4" s="108"/>
    </row>
    <row r="5" ht="12.75" customHeight="1"/>
    <row r="6" spans="1:7" ht="37.5" customHeight="1">
      <c r="A6" s="111" t="s">
        <v>177</v>
      </c>
      <c r="B6" s="111"/>
      <c r="C6" s="111"/>
      <c r="D6" s="111"/>
      <c r="E6" s="111"/>
      <c r="F6" s="111"/>
      <c r="G6" s="111"/>
    </row>
    <row r="7" spans="1:7" ht="15" customHeight="1" thickBot="1">
      <c r="A7" s="112" t="s">
        <v>100</v>
      </c>
      <c r="B7" s="112"/>
      <c r="C7" s="112"/>
      <c r="D7" s="112"/>
      <c r="E7" s="112"/>
      <c r="F7" s="112"/>
      <c r="G7" s="112"/>
    </row>
    <row r="8" spans="1:7" s="36" customFormat="1" ht="40.5" customHeight="1">
      <c r="A8" s="29" t="s">
        <v>36</v>
      </c>
      <c r="B8" s="28" t="s">
        <v>37</v>
      </c>
      <c r="C8" s="28" t="s">
        <v>218</v>
      </c>
      <c r="D8" s="34" t="s">
        <v>114</v>
      </c>
      <c r="E8" s="35" t="s">
        <v>115</v>
      </c>
      <c r="F8" s="28" t="s">
        <v>217</v>
      </c>
      <c r="G8" s="76" t="s">
        <v>219</v>
      </c>
    </row>
    <row r="9" spans="1:7" s="36" customFormat="1" ht="13.5" customHeight="1" thickBot="1">
      <c r="A9" s="32">
        <v>1</v>
      </c>
      <c r="B9" s="26">
        <v>2</v>
      </c>
      <c r="C9" s="26">
        <v>3</v>
      </c>
      <c r="D9" s="37">
        <v>4</v>
      </c>
      <c r="E9" s="64">
        <v>5</v>
      </c>
      <c r="F9" s="26">
        <v>4</v>
      </c>
      <c r="G9" s="26">
        <v>5</v>
      </c>
    </row>
    <row r="10" spans="1:6" ht="12.75" hidden="1">
      <c r="A10" s="33"/>
      <c r="B10" s="33"/>
      <c r="F10" s="65"/>
    </row>
    <row r="11" spans="1:7" s="25" customFormat="1" ht="24" customHeight="1">
      <c r="A11" s="7" t="s">
        <v>0</v>
      </c>
      <c r="B11" s="7" t="s">
        <v>52</v>
      </c>
      <c r="C11" s="97">
        <f>C13+C15+C19+C29+C35+C52+C56+C60+C73+C74+C34</f>
        <v>1992143.8</v>
      </c>
      <c r="D11" s="98">
        <f>D13+D15+D19+D29+D35+D52+D56+D60+D73+D74</f>
        <v>1720645.3</v>
      </c>
      <c r="E11" s="99">
        <f>E13+E15+E19+E29+E35+E52+E56+E60+E73+E74</f>
        <v>1819432.7</v>
      </c>
      <c r="F11" s="100">
        <f>F13+F15+F19+F29+F35+F52+F56+F60+F73+F74+F34</f>
        <v>721646.4</v>
      </c>
      <c r="G11" s="97">
        <f>F11/C11*100</f>
        <v>36.2246139058837</v>
      </c>
    </row>
    <row r="12" spans="1:7" s="20" customFormat="1" ht="0.75" customHeight="1" hidden="1">
      <c r="A12" s="2"/>
      <c r="B12" s="2"/>
      <c r="C12" s="67"/>
      <c r="D12" s="38"/>
      <c r="E12" s="39"/>
      <c r="F12" s="77"/>
      <c r="G12" s="67"/>
    </row>
    <row r="13" spans="1:7" s="21" customFormat="1" ht="17.25" customHeight="1">
      <c r="A13" s="2" t="s">
        <v>1</v>
      </c>
      <c r="B13" s="2" t="s">
        <v>2</v>
      </c>
      <c r="C13" s="68">
        <f>C14</f>
        <v>933608</v>
      </c>
      <c r="D13" s="40">
        <f>D14</f>
        <v>871821</v>
      </c>
      <c r="E13" s="41">
        <f>E14</f>
        <v>946050</v>
      </c>
      <c r="F13" s="78">
        <f>F14</f>
        <v>391717.8</v>
      </c>
      <c r="G13" s="66">
        <f aca="true" t="shared" si="0" ref="G13:G77">F13/C13*100</f>
        <v>41.957416817336615</v>
      </c>
    </row>
    <row r="14" spans="1:7" s="20" customFormat="1" ht="17.25" customHeight="1">
      <c r="A14" s="4" t="s">
        <v>3</v>
      </c>
      <c r="B14" s="4" t="s">
        <v>32</v>
      </c>
      <c r="C14" s="69">
        <v>933608</v>
      </c>
      <c r="D14" s="42">
        <v>871821</v>
      </c>
      <c r="E14" s="43">
        <v>946050</v>
      </c>
      <c r="F14" s="79">
        <v>391717.8</v>
      </c>
      <c r="G14" s="73">
        <f t="shared" si="0"/>
        <v>41.957416817336615</v>
      </c>
    </row>
    <row r="15" spans="1:7" s="21" customFormat="1" ht="19.5" customHeight="1">
      <c r="A15" s="2" t="s">
        <v>4</v>
      </c>
      <c r="B15" s="2" t="s">
        <v>5</v>
      </c>
      <c r="C15" s="68">
        <f>C16+C18</f>
        <v>245762</v>
      </c>
      <c r="D15" s="40">
        <f>D16+D18</f>
        <v>220352</v>
      </c>
      <c r="E15" s="41">
        <f>E16+E18</f>
        <v>233468</v>
      </c>
      <c r="F15" s="78">
        <f>F16+F18</f>
        <v>121585.5</v>
      </c>
      <c r="G15" s="66">
        <f t="shared" si="0"/>
        <v>49.472863990364665</v>
      </c>
    </row>
    <row r="16" spans="1:7" s="20" customFormat="1" ht="27" customHeight="1">
      <c r="A16" s="4" t="s">
        <v>55</v>
      </c>
      <c r="B16" s="4" t="s">
        <v>38</v>
      </c>
      <c r="C16" s="69">
        <v>245722</v>
      </c>
      <c r="D16" s="42">
        <v>220336</v>
      </c>
      <c r="E16" s="43">
        <v>233452</v>
      </c>
      <c r="F16" s="79">
        <v>121577.5</v>
      </c>
      <c r="G16" s="73">
        <f t="shared" si="0"/>
        <v>49.47766174782885</v>
      </c>
    </row>
    <row r="17" spans="1:7" s="20" customFormat="1" ht="4.5" customHeight="1" hidden="1">
      <c r="A17" s="4"/>
      <c r="B17" s="4"/>
      <c r="C17" s="69"/>
      <c r="D17" s="42"/>
      <c r="E17" s="43"/>
      <c r="F17" s="79"/>
      <c r="G17" s="73" t="e">
        <f t="shared" si="0"/>
        <v>#DIV/0!</v>
      </c>
    </row>
    <row r="18" spans="1:7" s="20" customFormat="1" ht="21" customHeight="1">
      <c r="A18" s="4" t="s">
        <v>110</v>
      </c>
      <c r="B18" s="4" t="s">
        <v>111</v>
      </c>
      <c r="C18" s="69">
        <v>40</v>
      </c>
      <c r="D18" s="42">
        <v>16</v>
      </c>
      <c r="E18" s="43">
        <v>16</v>
      </c>
      <c r="F18" s="79">
        <v>8</v>
      </c>
      <c r="G18" s="73">
        <f t="shared" si="0"/>
        <v>20</v>
      </c>
    </row>
    <row r="19" spans="1:7" s="25" customFormat="1" ht="18" customHeight="1">
      <c r="A19" s="17" t="s">
        <v>6</v>
      </c>
      <c r="B19" s="17" t="s">
        <v>7</v>
      </c>
      <c r="C19" s="66">
        <f>C22+C24</f>
        <v>148742</v>
      </c>
      <c r="D19" s="44">
        <f>D20+D24</f>
        <v>134835</v>
      </c>
      <c r="E19" s="45">
        <f>E20+E24</f>
        <v>137685</v>
      </c>
      <c r="F19" s="80">
        <f>F22+F24</f>
        <v>73664.9</v>
      </c>
      <c r="G19" s="66">
        <f t="shared" si="0"/>
        <v>49.52528539350015</v>
      </c>
    </row>
    <row r="20" spans="1:7" s="20" customFormat="1" ht="19.5" customHeight="1" hidden="1">
      <c r="A20" s="4" t="s">
        <v>56</v>
      </c>
      <c r="B20" s="4" t="s">
        <v>8</v>
      </c>
      <c r="C20" s="69">
        <f>C21</f>
        <v>0</v>
      </c>
      <c r="D20" s="42">
        <f>D21</f>
        <v>7668</v>
      </c>
      <c r="E20" s="43">
        <f>E21</f>
        <v>7814</v>
      </c>
      <c r="F20" s="79">
        <f>F21</f>
        <v>0</v>
      </c>
      <c r="G20" s="66" t="e">
        <f t="shared" si="0"/>
        <v>#DIV/0!</v>
      </c>
    </row>
    <row r="21" spans="1:7" s="23" customFormat="1" ht="46.5" customHeight="1" hidden="1">
      <c r="A21" s="19" t="s">
        <v>68</v>
      </c>
      <c r="B21" s="19" t="s">
        <v>69</v>
      </c>
      <c r="C21" s="70"/>
      <c r="D21" s="46">
        <v>7668</v>
      </c>
      <c r="E21" s="47">
        <v>7814</v>
      </c>
      <c r="F21" s="81"/>
      <c r="G21" s="66" t="e">
        <f t="shared" si="0"/>
        <v>#DIV/0!</v>
      </c>
    </row>
    <row r="22" spans="1:7" s="24" customFormat="1" ht="28.5" customHeight="1">
      <c r="A22" s="12" t="s">
        <v>56</v>
      </c>
      <c r="B22" s="12" t="s">
        <v>8</v>
      </c>
      <c r="C22" s="73">
        <f>C23</f>
        <v>7273</v>
      </c>
      <c r="D22" s="92"/>
      <c r="E22" s="93"/>
      <c r="F22" s="73">
        <f>F23</f>
        <v>640.8</v>
      </c>
      <c r="G22" s="73">
        <f t="shared" si="0"/>
        <v>8.810669599890003</v>
      </c>
    </row>
    <row r="23" spans="1:7" s="23" customFormat="1" ht="40.5" customHeight="1">
      <c r="A23" s="19" t="s">
        <v>68</v>
      </c>
      <c r="B23" s="19" t="s">
        <v>160</v>
      </c>
      <c r="C23" s="70">
        <v>7273</v>
      </c>
      <c r="D23" s="46"/>
      <c r="E23" s="47"/>
      <c r="F23" s="81">
        <v>640.8</v>
      </c>
      <c r="G23" s="70">
        <f t="shared" si="0"/>
        <v>8.810669599890003</v>
      </c>
    </row>
    <row r="24" spans="1:7" s="20" customFormat="1" ht="20.25" customHeight="1">
      <c r="A24" s="4" t="s">
        <v>57</v>
      </c>
      <c r="B24" s="4" t="s">
        <v>33</v>
      </c>
      <c r="C24" s="69">
        <f>C25+C26</f>
        <v>141469</v>
      </c>
      <c r="D24" s="42">
        <f>D25+D26</f>
        <v>127167</v>
      </c>
      <c r="E24" s="43">
        <f>E25+E26</f>
        <v>129871</v>
      </c>
      <c r="F24" s="79">
        <f>F25+F26</f>
        <v>73024.09999999999</v>
      </c>
      <c r="G24" s="73">
        <f t="shared" si="0"/>
        <v>51.61844644409729</v>
      </c>
    </row>
    <row r="25" spans="1:7" s="23" customFormat="1" ht="58.5" customHeight="1">
      <c r="A25" s="19" t="s">
        <v>70</v>
      </c>
      <c r="B25" s="19" t="s">
        <v>71</v>
      </c>
      <c r="C25" s="70">
        <v>16550</v>
      </c>
      <c r="D25" s="46">
        <v>10717</v>
      </c>
      <c r="E25" s="47">
        <v>10945</v>
      </c>
      <c r="F25" s="81">
        <v>2469.7</v>
      </c>
      <c r="G25" s="73">
        <f t="shared" si="0"/>
        <v>14.922658610271903</v>
      </c>
    </row>
    <row r="26" spans="1:7" s="23" customFormat="1" ht="58.5" customHeight="1">
      <c r="A26" s="52" t="s">
        <v>72</v>
      </c>
      <c r="B26" s="19" t="s">
        <v>73</v>
      </c>
      <c r="C26" s="70">
        <v>124919</v>
      </c>
      <c r="D26" s="46">
        <v>116450</v>
      </c>
      <c r="E26" s="47">
        <v>118926</v>
      </c>
      <c r="F26" s="81">
        <v>70554.4</v>
      </c>
      <c r="G26" s="70">
        <f t="shared" si="0"/>
        <v>56.48011911718793</v>
      </c>
    </row>
    <row r="27" spans="1:7" s="20" customFormat="1" ht="4.5" customHeight="1" hidden="1">
      <c r="A27" s="4"/>
      <c r="B27" s="4"/>
      <c r="C27" s="69"/>
      <c r="D27" s="42"/>
      <c r="E27" s="43"/>
      <c r="F27" s="79"/>
      <c r="G27" s="66" t="e">
        <f t="shared" si="0"/>
        <v>#DIV/0!</v>
      </c>
    </row>
    <row r="28" spans="1:7" s="20" customFormat="1" ht="18.75" customHeight="1" hidden="1">
      <c r="A28" s="4"/>
      <c r="B28" s="4"/>
      <c r="C28" s="69"/>
      <c r="D28" s="42"/>
      <c r="E28" s="43"/>
      <c r="F28" s="79"/>
      <c r="G28" s="66" t="e">
        <f t="shared" si="0"/>
        <v>#DIV/0!</v>
      </c>
    </row>
    <row r="29" spans="1:7" s="25" customFormat="1" ht="16.5" customHeight="1">
      <c r="A29" s="17" t="s">
        <v>10</v>
      </c>
      <c r="B29" s="17" t="s">
        <v>11</v>
      </c>
      <c r="C29" s="66">
        <v>14818</v>
      </c>
      <c r="D29" s="44">
        <v>84187</v>
      </c>
      <c r="E29" s="45">
        <v>85214</v>
      </c>
      <c r="F29" s="82">
        <v>7467.4</v>
      </c>
      <c r="G29" s="66">
        <f t="shared" si="0"/>
        <v>50.39411526521798</v>
      </c>
    </row>
    <row r="30" spans="1:7" s="20" customFormat="1" ht="0.75" customHeight="1" hidden="1">
      <c r="A30" s="2"/>
      <c r="B30" s="2"/>
      <c r="C30" s="69"/>
      <c r="D30" s="42"/>
      <c r="E30" s="43"/>
      <c r="F30" s="79"/>
      <c r="G30" s="66" t="e">
        <f t="shared" si="0"/>
        <v>#DIV/0!</v>
      </c>
    </row>
    <row r="31" spans="1:7" s="20" customFormat="1" ht="31.5" customHeight="1" hidden="1">
      <c r="A31" s="2" t="s">
        <v>9</v>
      </c>
      <c r="B31" s="2" t="s">
        <v>48</v>
      </c>
      <c r="C31" s="69"/>
      <c r="D31" s="42"/>
      <c r="E31" s="43"/>
      <c r="F31" s="79"/>
      <c r="G31" s="66" t="e">
        <f t="shared" si="0"/>
        <v>#DIV/0!</v>
      </c>
    </row>
    <row r="32" spans="1:7" s="20" customFormat="1" ht="44.25" customHeight="1" hidden="1">
      <c r="A32" s="4" t="s">
        <v>12</v>
      </c>
      <c r="B32" s="4" t="s">
        <v>39</v>
      </c>
      <c r="C32" s="69"/>
      <c r="D32" s="42"/>
      <c r="E32" s="43"/>
      <c r="F32" s="79"/>
      <c r="G32" s="66" t="e">
        <f t="shared" si="0"/>
        <v>#DIV/0!</v>
      </c>
    </row>
    <row r="33" spans="1:7" s="20" customFormat="1" ht="6" customHeight="1" hidden="1">
      <c r="A33" s="4"/>
      <c r="B33" s="4"/>
      <c r="C33" s="69"/>
      <c r="D33" s="42"/>
      <c r="E33" s="43"/>
      <c r="F33" s="79"/>
      <c r="G33" s="66" t="e">
        <f t="shared" si="0"/>
        <v>#DIV/0!</v>
      </c>
    </row>
    <row r="34" spans="1:7" s="20" customFormat="1" ht="31.5" customHeight="1">
      <c r="A34" s="17" t="s">
        <v>9</v>
      </c>
      <c r="B34" s="17" t="s">
        <v>48</v>
      </c>
      <c r="C34" s="69"/>
      <c r="D34" s="42"/>
      <c r="E34" s="43"/>
      <c r="F34" s="82">
        <v>20.9</v>
      </c>
      <c r="G34" s="66"/>
    </row>
    <row r="35" spans="1:7" s="25" customFormat="1" ht="35.25" customHeight="1">
      <c r="A35" s="17" t="s">
        <v>13</v>
      </c>
      <c r="B35" s="17" t="s">
        <v>40</v>
      </c>
      <c r="C35" s="66">
        <f>C36+C37+C45+C47</f>
        <v>102434</v>
      </c>
      <c r="D35" s="44">
        <f>D36+D37+D45+D47</f>
        <v>88456</v>
      </c>
      <c r="E35" s="45">
        <f>E36+E37+E45+E47</f>
        <v>82456</v>
      </c>
      <c r="F35" s="82">
        <f>F36+F37+F45+F47</f>
        <v>8391.8</v>
      </c>
      <c r="G35" s="66">
        <f t="shared" si="0"/>
        <v>8.19239705566511</v>
      </c>
    </row>
    <row r="36" spans="1:7" s="20" customFormat="1" ht="55.5" customHeight="1">
      <c r="A36" s="4" t="s">
        <v>64</v>
      </c>
      <c r="B36" s="4" t="s">
        <v>75</v>
      </c>
      <c r="C36" s="69"/>
      <c r="D36" s="42">
        <v>100</v>
      </c>
      <c r="E36" s="43">
        <v>100</v>
      </c>
      <c r="F36" s="79"/>
      <c r="G36" s="73"/>
    </row>
    <row r="37" spans="1:7" s="20" customFormat="1" ht="83.25" customHeight="1">
      <c r="A37" s="4" t="s">
        <v>14</v>
      </c>
      <c r="B37" s="4" t="s">
        <v>191</v>
      </c>
      <c r="C37" s="69">
        <f>C38+C39+C40</f>
        <v>87500</v>
      </c>
      <c r="D37" s="42">
        <f>D39+D40</f>
        <v>76656</v>
      </c>
      <c r="E37" s="43">
        <f>E39+E40</f>
        <v>70656</v>
      </c>
      <c r="F37" s="79">
        <f>F38+F39+F40</f>
        <v>2163.699999999999</v>
      </c>
      <c r="G37" s="73">
        <f t="shared" si="0"/>
        <v>2.4727999999999986</v>
      </c>
    </row>
    <row r="38" spans="1:7" s="20" customFormat="1" ht="88.5" customHeight="1">
      <c r="A38" s="6" t="s">
        <v>192</v>
      </c>
      <c r="B38" s="6" t="s">
        <v>74</v>
      </c>
      <c r="C38" s="71">
        <v>68000</v>
      </c>
      <c r="D38" s="42"/>
      <c r="E38" s="43"/>
      <c r="F38" s="83">
        <v>-10404.2</v>
      </c>
      <c r="G38" s="70">
        <f t="shared" si="0"/>
        <v>-15.30029411764706</v>
      </c>
    </row>
    <row r="39" spans="1:7" s="22" customFormat="1" ht="86.25" customHeight="1">
      <c r="A39" s="6" t="s">
        <v>157</v>
      </c>
      <c r="B39" s="6" t="s">
        <v>193</v>
      </c>
      <c r="C39" s="71">
        <v>4500</v>
      </c>
      <c r="D39" s="48">
        <v>52656</v>
      </c>
      <c r="E39" s="49">
        <v>52656</v>
      </c>
      <c r="F39" s="83">
        <v>1656.6</v>
      </c>
      <c r="G39" s="73">
        <f t="shared" si="0"/>
        <v>36.81333333333333</v>
      </c>
    </row>
    <row r="40" spans="1:7" s="22" customFormat="1" ht="73.5" customHeight="1">
      <c r="A40" s="6" t="s">
        <v>65</v>
      </c>
      <c r="B40" s="6" t="s">
        <v>194</v>
      </c>
      <c r="C40" s="71">
        <v>15000</v>
      </c>
      <c r="D40" s="48">
        <v>24000</v>
      </c>
      <c r="E40" s="49">
        <v>18000</v>
      </c>
      <c r="F40" s="83">
        <v>10911.3</v>
      </c>
      <c r="G40" s="73">
        <f t="shared" si="0"/>
        <v>72.74199999999999</v>
      </c>
    </row>
    <row r="41" spans="1:7" s="20" customFormat="1" ht="28.5" hidden="1">
      <c r="A41" s="4"/>
      <c r="B41" s="4" t="s">
        <v>30</v>
      </c>
      <c r="C41" s="69"/>
      <c r="D41" s="42"/>
      <c r="E41" s="43"/>
      <c r="F41" s="79"/>
      <c r="G41" s="73" t="e">
        <f t="shared" si="0"/>
        <v>#DIV/0!</v>
      </c>
    </row>
    <row r="42" spans="1:7" s="20" customFormat="1" ht="14.25" hidden="1">
      <c r="A42" s="4"/>
      <c r="B42" s="4" t="s">
        <v>31</v>
      </c>
      <c r="C42" s="69"/>
      <c r="D42" s="42"/>
      <c r="E42" s="43"/>
      <c r="F42" s="79"/>
      <c r="G42" s="73" t="e">
        <f t="shared" si="0"/>
        <v>#DIV/0!</v>
      </c>
    </row>
    <row r="43" spans="1:7" s="20" customFormat="1" ht="14.25" hidden="1">
      <c r="A43" s="4"/>
      <c r="B43" s="4" t="s">
        <v>15</v>
      </c>
      <c r="C43" s="69"/>
      <c r="D43" s="42"/>
      <c r="E43" s="43"/>
      <c r="F43" s="79"/>
      <c r="G43" s="73" t="e">
        <f t="shared" si="0"/>
        <v>#DIV/0!</v>
      </c>
    </row>
    <row r="44" spans="1:7" s="20" customFormat="1" ht="14.25" hidden="1">
      <c r="A44" s="4"/>
      <c r="B44" s="4" t="s">
        <v>16</v>
      </c>
      <c r="C44" s="69"/>
      <c r="D44" s="42"/>
      <c r="E44" s="43"/>
      <c r="F44" s="79"/>
      <c r="G44" s="73" t="e">
        <f t="shared" si="0"/>
        <v>#DIV/0!</v>
      </c>
    </row>
    <row r="45" spans="1:7" s="20" customFormat="1" ht="59.25" customHeight="1">
      <c r="A45" s="4" t="s">
        <v>66</v>
      </c>
      <c r="B45" s="4" t="s">
        <v>67</v>
      </c>
      <c r="C45" s="69">
        <v>3434</v>
      </c>
      <c r="D45" s="42">
        <v>3700</v>
      </c>
      <c r="E45" s="43">
        <v>3700</v>
      </c>
      <c r="F45" s="79">
        <v>3340</v>
      </c>
      <c r="G45" s="73">
        <f t="shared" si="0"/>
        <v>97.26266744321491</v>
      </c>
    </row>
    <row r="46" spans="1:7" s="20" customFormat="1" ht="0.75" customHeight="1" hidden="1">
      <c r="A46" s="4"/>
      <c r="B46" s="4"/>
      <c r="C46" s="69"/>
      <c r="D46" s="42"/>
      <c r="E46" s="43"/>
      <c r="F46" s="79"/>
      <c r="G46" s="73" t="e">
        <f t="shared" si="0"/>
        <v>#DIV/0!</v>
      </c>
    </row>
    <row r="47" spans="1:7" s="20" customFormat="1" ht="99.75" customHeight="1">
      <c r="A47" s="4" t="s">
        <v>76</v>
      </c>
      <c r="B47" s="4" t="s">
        <v>195</v>
      </c>
      <c r="C47" s="69">
        <f>C49+C50+C51</f>
        <v>11500</v>
      </c>
      <c r="D47" s="42">
        <v>8000</v>
      </c>
      <c r="E47" s="43">
        <v>8000</v>
      </c>
      <c r="F47" s="79">
        <f>F49+F50+F51</f>
        <v>2888.1</v>
      </c>
      <c r="G47" s="73">
        <f t="shared" si="0"/>
        <v>25.11391304347826</v>
      </c>
    </row>
    <row r="48" spans="1:7" s="20" customFormat="1" ht="4.5" customHeight="1" hidden="1">
      <c r="A48" s="4"/>
      <c r="B48" s="4"/>
      <c r="C48" s="69"/>
      <c r="D48" s="42"/>
      <c r="E48" s="43"/>
      <c r="F48" s="79"/>
      <c r="G48" s="73" t="e">
        <f t="shared" si="0"/>
        <v>#DIV/0!</v>
      </c>
    </row>
    <row r="49" spans="1:7" s="23" customFormat="1" ht="28.5" customHeight="1">
      <c r="A49" s="19"/>
      <c r="B49" s="19" t="s">
        <v>112</v>
      </c>
      <c r="C49" s="70">
        <v>3500</v>
      </c>
      <c r="D49" s="46">
        <v>3500</v>
      </c>
      <c r="E49" s="47">
        <v>3500</v>
      </c>
      <c r="F49" s="81">
        <v>1531.6</v>
      </c>
      <c r="G49" s="73">
        <f t="shared" si="0"/>
        <v>43.76</v>
      </c>
    </row>
    <row r="50" spans="1:7" s="23" customFormat="1" ht="18" customHeight="1">
      <c r="A50" s="19"/>
      <c r="B50" s="19" t="s">
        <v>113</v>
      </c>
      <c r="C50" s="70">
        <v>8000</v>
      </c>
      <c r="D50" s="46">
        <v>4500</v>
      </c>
      <c r="E50" s="47">
        <v>4500</v>
      </c>
      <c r="F50" s="81">
        <v>844.5</v>
      </c>
      <c r="G50" s="73">
        <f t="shared" si="0"/>
        <v>10.55625</v>
      </c>
    </row>
    <row r="51" spans="1:7" s="23" customFormat="1" ht="42.75" customHeight="1">
      <c r="A51" s="19"/>
      <c r="B51" s="19" t="s">
        <v>161</v>
      </c>
      <c r="C51" s="70"/>
      <c r="D51" s="46"/>
      <c r="E51" s="47"/>
      <c r="F51" s="81">
        <v>512</v>
      </c>
      <c r="G51" s="66"/>
    </row>
    <row r="52" spans="1:7" s="21" customFormat="1" ht="21.75" customHeight="1">
      <c r="A52" s="2" t="s">
        <v>17</v>
      </c>
      <c r="B52" s="2" t="s">
        <v>77</v>
      </c>
      <c r="C52" s="68">
        <f>C53</f>
        <v>7200</v>
      </c>
      <c r="D52" s="40">
        <f>D53</f>
        <v>6071</v>
      </c>
      <c r="E52" s="41">
        <f>E53</f>
        <v>6071</v>
      </c>
      <c r="F52" s="78">
        <f>F53</f>
        <v>2972.9</v>
      </c>
      <c r="G52" s="66">
        <f t="shared" si="0"/>
        <v>41.29027777777778</v>
      </c>
    </row>
    <row r="53" spans="1:7" s="20" customFormat="1" ht="20.25" customHeight="1">
      <c r="A53" s="4" t="s">
        <v>18</v>
      </c>
      <c r="B53" s="4" t="s">
        <v>41</v>
      </c>
      <c r="C53" s="69">
        <v>7200</v>
      </c>
      <c r="D53" s="42">
        <v>6071</v>
      </c>
      <c r="E53" s="43">
        <v>6071</v>
      </c>
      <c r="F53" s="79">
        <v>2972.9</v>
      </c>
      <c r="G53" s="73">
        <f t="shared" si="0"/>
        <v>41.29027777777778</v>
      </c>
    </row>
    <row r="54" spans="1:7" s="20" customFormat="1" ht="0.75" customHeight="1" hidden="1">
      <c r="A54" s="4"/>
      <c r="B54" s="4"/>
      <c r="C54" s="69"/>
      <c r="D54" s="42"/>
      <c r="E54" s="43"/>
      <c r="F54" s="79"/>
      <c r="G54" s="66" t="e">
        <f t="shared" si="0"/>
        <v>#DIV/0!</v>
      </c>
    </row>
    <row r="55" spans="1:7" s="20" customFormat="1" ht="6" customHeight="1" hidden="1">
      <c r="A55" s="4"/>
      <c r="B55" s="4"/>
      <c r="C55" s="69"/>
      <c r="D55" s="42"/>
      <c r="E55" s="43"/>
      <c r="F55" s="79"/>
      <c r="G55" s="66" t="e">
        <f t="shared" si="0"/>
        <v>#DIV/0!</v>
      </c>
    </row>
    <row r="56" spans="1:7" s="21" customFormat="1" ht="32.25" customHeight="1">
      <c r="A56" s="2" t="s">
        <v>19</v>
      </c>
      <c r="B56" s="2" t="s">
        <v>42</v>
      </c>
      <c r="C56" s="68">
        <f>C57+C58</f>
        <v>795.8</v>
      </c>
      <c r="D56" s="40">
        <f>D57</f>
        <v>249316.3</v>
      </c>
      <c r="E56" s="41">
        <f>E57</f>
        <v>268381.7</v>
      </c>
      <c r="F56" s="68">
        <f>F57+F58</f>
        <v>1729.7</v>
      </c>
      <c r="G56" s="66">
        <f t="shared" si="0"/>
        <v>217.35360643377737</v>
      </c>
    </row>
    <row r="57" spans="1:7" s="20" customFormat="1" ht="28.5">
      <c r="A57" s="4" t="s">
        <v>178</v>
      </c>
      <c r="B57" s="19" t="s">
        <v>180</v>
      </c>
      <c r="C57" s="69">
        <v>495.8</v>
      </c>
      <c r="D57" s="42">
        <f>D58</f>
        <v>249316.3</v>
      </c>
      <c r="E57" s="43">
        <f>E58</f>
        <v>268381.7</v>
      </c>
      <c r="F57" s="79">
        <v>1467</v>
      </c>
      <c r="G57" s="73">
        <f t="shared" si="0"/>
        <v>295.8854376764824</v>
      </c>
    </row>
    <row r="58" spans="1:7" s="23" customFormat="1" ht="42.75" customHeight="1">
      <c r="A58" s="19" t="s">
        <v>179</v>
      </c>
      <c r="B58" s="19" t="s">
        <v>181</v>
      </c>
      <c r="C58" s="70">
        <v>300</v>
      </c>
      <c r="D58" s="46">
        <v>249316.3</v>
      </c>
      <c r="E58" s="47">
        <v>268381.7</v>
      </c>
      <c r="F58" s="81">
        <v>262.7</v>
      </c>
      <c r="G58" s="73">
        <f t="shared" si="0"/>
        <v>87.56666666666666</v>
      </c>
    </row>
    <row r="59" spans="1:7" s="20" customFormat="1" ht="6" customHeight="1" hidden="1">
      <c r="A59" s="4"/>
      <c r="B59" s="4"/>
      <c r="C59" s="69"/>
      <c r="D59" s="42"/>
      <c r="E59" s="39"/>
      <c r="F59" s="79"/>
      <c r="G59" s="66" t="e">
        <f t="shared" si="0"/>
        <v>#DIV/0!</v>
      </c>
    </row>
    <row r="60" spans="1:7" s="21" customFormat="1" ht="30">
      <c r="A60" s="2" t="s">
        <v>20</v>
      </c>
      <c r="B60" s="2" t="s">
        <v>43</v>
      </c>
      <c r="C60" s="68">
        <f>C61+C62+C68</f>
        <v>512553</v>
      </c>
      <c r="D60" s="40">
        <f>D61+D62+D68</f>
        <v>37000</v>
      </c>
      <c r="E60" s="50">
        <f>E61+E62+E68</f>
        <v>31500</v>
      </c>
      <c r="F60" s="78">
        <f>F61+F62+F68+F72</f>
        <v>101065.90000000001</v>
      </c>
      <c r="G60" s="66">
        <f t="shared" si="0"/>
        <v>19.718136465887433</v>
      </c>
    </row>
    <row r="61" spans="1:7" s="20" customFormat="1" ht="32.25" customHeight="1">
      <c r="A61" s="4" t="s">
        <v>78</v>
      </c>
      <c r="B61" s="4" t="s">
        <v>79</v>
      </c>
      <c r="C61" s="69">
        <v>4000</v>
      </c>
      <c r="D61" s="42">
        <v>4000</v>
      </c>
      <c r="E61" s="43">
        <v>3500</v>
      </c>
      <c r="F61" s="79">
        <v>2516.3</v>
      </c>
      <c r="G61" s="73">
        <f t="shared" si="0"/>
        <v>62.907500000000006</v>
      </c>
    </row>
    <row r="62" spans="1:7" s="20" customFormat="1" ht="85.5" customHeight="1">
      <c r="A62" s="4" t="s">
        <v>21</v>
      </c>
      <c r="B62" s="4" t="s">
        <v>182</v>
      </c>
      <c r="C62" s="69">
        <f>C67</f>
        <v>243314.7</v>
      </c>
      <c r="D62" s="42">
        <f>D67</f>
        <v>25000</v>
      </c>
      <c r="E62" s="43">
        <f>E67</f>
        <v>20000</v>
      </c>
      <c r="F62" s="69">
        <f>F67</f>
        <v>82910.2</v>
      </c>
      <c r="G62" s="73">
        <f t="shared" si="0"/>
        <v>34.07529425883434</v>
      </c>
    </row>
    <row r="63" spans="1:7" s="20" customFormat="1" ht="45.75" customHeight="1" hidden="1">
      <c r="A63" s="4" t="s">
        <v>34</v>
      </c>
      <c r="B63" s="4" t="s">
        <v>44</v>
      </c>
      <c r="C63" s="69"/>
      <c r="D63" s="42"/>
      <c r="E63" s="43"/>
      <c r="F63" s="79"/>
      <c r="G63" s="73" t="e">
        <f t="shared" si="0"/>
        <v>#DIV/0!</v>
      </c>
    </row>
    <row r="64" spans="1:7" s="20" customFormat="1" ht="40.5" customHeight="1" hidden="1">
      <c r="A64" s="4" t="s">
        <v>35</v>
      </c>
      <c r="B64" s="4" t="s">
        <v>45</v>
      </c>
      <c r="C64" s="69"/>
      <c r="D64" s="42"/>
      <c r="E64" s="43"/>
      <c r="F64" s="79"/>
      <c r="G64" s="73" t="e">
        <f t="shared" si="0"/>
        <v>#DIV/0!</v>
      </c>
    </row>
    <row r="65" spans="1:7" s="20" customFormat="1" ht="42.75" customHeight="1" hidden="1">
      <c r="A65" s="4" t="s">
        <v>21</v>
      </c>
      <c r="B65" s="4" t="s">
        <v>58</v>
      </c>
      <c r="C65" s="69"/>
      <c r="D65" s="42"/>
      <c r="E65" s="43"/>
      <c r="F65" s="79"/>
      <c r="G65" s="73" t="e">
        <f t="shared" si="0"/>
        <v>#DIV/0!</v>
      </c>
    </row>
    <row r="66" spans="1:7" s="20" customFormat="1" ht="55.5" customHeight="1" hidden="1">
      <c r="A66" s="4" t="s">
        <v>53</v>
      </c>
      <c r="B66" s="4" t="s">
        <v>54</v>
      </c>
      <c r="C66" s="69"/>
      <c r="D66" s="42"/>
      <c r="E66" s="43"/>
      <c r="F66" s="79"/>
      <c r="G66" s="73" t="e">
        <f t="shared" si="0"/>
        <v>#DIV/0!</v>
      </c>
    </row>
    <row r="67" spans="1:7" s="23" customFormat="1" ht="93.75" customHeight="1">
      <c r="A67" s="19" t="s">
        <v>184</v>
      </c>
      <c r="B67" s="19" t="s">
        <v>183</v>
      </c>
      <c r="C67" s="70">
        <v>243314.7</v>
      </c>
      <c r="D67" s="46">
        <v>25000</v>
      </c>
      <c r="E67" s="47">
        <v>20000</v>
      </c>
      <c r="F67" s="81">
        <v>82910.2</v>
      </c>
      <c r="G67" s="70">
        <f t="shared" si="0"/>
        <v>34.07529425883434</v>
      </c>
    </row>
    <row r="68" spans="1:7" s="20" customFormat="1" ht="63" customHeight="1">
      <c r="A68" s="8" t="s">
        <v>185</v>
      </c>
      <c r="B68" s="8" t="s">
        <v>186</v>
      </c>
      <c r="C68" s="69">
        <f>C70+C71</f>
        <v>265238.3</v>
      </c>
      <c r="D68" s="42">
        <v>8000</v>
      </c>
      <c r="E68" s="43">
        <v>8000</v>
      </c>
      <c r="F68" s="69">
        <f>F70+F71</f>
        <v>15658.3</v>
      </c>
      <c r="G68" s="73">
        <f t="shared" si="0"/>
        <v>5.9034837728940355</v>
      </c>
    </row>
    <row r="69" spans="1:7" s="20" customFormat="1" ht="4.5" customHeight="1" hidden="1">
      <c r="A69" s="4"/>
      <c r="B69" s="4"/>
      <c r="C69" s="69"/>
      <c r="D69" s="42"/>
      <c r="E69" s="43"/>
      <c r="F69" s="79"/>
      <c r="G69" s="66" t="e">
        <f t="shared" si="0"/>
        <v>#DIV/0!</v>
      </c>
    </row>
    <row r="70" spans="1:7" s="20" customFormat="1" ht="57" customHeight="1">
      <c r="A70" s="19" t="s">
        <v>187</v>
      </c>
      <c r="B70" s="19" t="s">
        <v>188</v>
      </c>
      <c r="C70" s="70">
        <v>11200</v>
      </c>
      <c r="D70" s="46"/>
      <c r="E70" s="47"/>
      <c r="F70" s="81">
        <v>15563.9</v>
      </c>
      <c r="G70" s="70">
        <f t="shared" si="0"/>
        <v>138.96339285714285</v>
      </c>
    </row>
    <row r="71" spans="1:7" s="20" customFormat="1" ht="60" customHeight="1">
      <c r="A71" s="19" t="s">
        <v>189</v>
      </c>
      <c r="B71" s="19" t="s">
        <v>190</v>
      </c>
      <c r="C71" s="70">
        <v>254038.3</v>
      </c>
      <c r="D71" s="46"/>
      <c r="E71" s="47"/>
      <c r="F71" s="81">
        <v>94.4</v>
      </c>
      <c r="G71" s="94">
        <f t="shared" si="0"/>
        <v>0.03715975110839586</v>
      </c>
    </row>
    <row r="72" spans="1:7" s="20" customFormat="1" ht="33" customHeight="1">
      <c r="A72" s="74" t="s">
        <v>176</v>
      </c>
      <c r="B72" s="4" t="s">
        <v>175</v>
      </c>
      <c r="C72" s="69"/>
      <c r="D72" s="42"/>
      <c r="E72" s="43"/>
      <c r="F72" s="79">
        <v>-18.9</v>
      </c>
      <c r="G72" s="66"/>
    </row>
    <row r="73" spans="1:7" s="21" customFormat="1" ht="23.25" customHeight="1">
      <c r="A73" s="2" t="s">
        <v>22</v>
      </c>
      <c r="B73" s="2" t="s">
        <v>23</v>
      </c>
      <c r="C73" s="68">
        <v>24861</v>
      </c>
      <c r="D73" s="40">
        <v>27237</v>
      </c>
      <c r="E73" s="41">
        <v>27237</v>
      </c>
      <c r="F73" s="78">
        <v>9543.1</v>
      </c>
      <c r="G73" s="66">
        <f t="shared" si="0"/>
        <v>38.38582518804554</v>
      </c>
    </row>
    <row r="74" spans="1:7" s="21" customFormat="1" ht="21.75" customHeight="1">
      <c r="A74" s="2" t="s">
        <v>24</v>
      </c>
      <c r="B74" s="2" t="s">
        <v>25</v>
      </c>
      <c r="C74" s="68">
        <f>C75+C76</f>
        <v>1370</v>
      </c>
      <c r="D74" s="40">
        <f>D76</f>
        <v>1370</v>
      </c>
      <c r="E74" s="41">
        <f>E76</f>
        <v>1370</v>
      </c>
      <c r="F74" s="78">
        <f>F75+F76</f>
        <v>3486.5</v>
      </c>
      <c r="G74" s="66">
        <f t="shared" si="0"/>
        <v>254.4890510948905</v>
      </c>
    </row>
    <row r="75" spans="1:7" s="21" customFormat="1" ht="27.75" customHeight="1">
      <c r="A75" s="12" t="s">
        <v>163</v>
      </c>
      <c r="B75" s="12" t="s">
        <v>162</v>
      </c>
      <c r="C75" s="68"/>
      <c r="D75" s="40"/>
      <c r="E75" s="41"/>
      <c r="F75" s="84">
        <v>330.2</v>
      </c>
      <c r="G75" s="66"/>
    </row>
    <row r="76" spans="1:7" s="20" customFormat="1" ht="17.25" customHeight="1">
      <c r="A76" s="4" t="s">
        <v>59</v>
      </c>
      <c r="B76" s="4" t="s">
        <v>80</v>
      </c>
      <c r="C76" s="69">
        <v>1370</v>
      </c>
      <c r="D76" s="42">
        <v>1370</v>
      </c>
      <c r="E76" s="43">
        <v>1370</v>
      </c>
      <c r="F76" s="79">
        <v>3156.3</v>
      </c>
      <c r="G76" s="73">
        <f t="shared" si="0"/>
        <v>230.38686131386862</v>
      </c>
    </row>
    <row r="77" spans="1:7" s="27" customFormat="1" ht="17.25" customHeight="1">
      <c r="A77" s="10" t="s">
        <v>26</v>
      </c>
      <c r="B77" s="53" t="s">
        <v>60</v>
      </c>
      <c r="C77" s="95">
        <f>C78</f>
        <v>1793370.3</v>
      </c>
      <c r="D77" s="62" t="e">
        <f>D78</f>
        <v>#REF!</v>
      </c>
      <c r="E77" s="63" t="e">
        <f>E78</f>
        <v>#REF!</v>
      </c>
      <c r="F77" s="96">
        <f>F78+F183</f>
        <v>653721.5000000001</v>
      </c>
      <c r="G77" s="95">
        <f t="shared" si="0"/>
        <v>36.452120345697715</v>
      </c>
    </row>
    <row r="78" spans="1:7" s="27" customFormat="1" ht="35.25" customHeight="1">
      <c r="A78" s="10" t="s">
        <v>85</v>
      </c>
      <c r="B78" s="17" t="s">
        <v>86</v>
      </c>
      <c r="C78" s="68">
        <f>C79+C86+C143+C173</f>
        <v>1793370.3</v>
      </c>
      <c r="D78" s="62" t="e">
        <f>D79+D86+D144+D173</f>
        <v>#REF!</v>
      </c>
      <c r="E78" s="63" t="e">
        <f>E79+E86+E144+E173</f>
        <v>#REF!</v>
      </c>
      <c r="F78" s="78">
        <f>F79+F86+F143+F173</f>
        <v>664555.1000000001</v>
      </c>
      <c r="G78" s="66">
        <f aca="true" t="shared" si="1" ref="G78:G130">F78/C78*100</f>
        <v>37.05621198254482</v>
      </c>
    </row>
    <row r="79" spans="1:7" ht="30">
      <c r="A79" s="10" t="s">
        <v>27</v>
      </c>
      <c r="B79" s="17" t="s">
        <v>87</v>
      </c>
      <c r="C79" s="66">
        <f>C80</f>
        <v>97295</v>
      </c>
      <c r="D79" s="44">
        <f>D80+D82</f>
        <v>35994</v>
      </c>
      <c r="E79" s="45">
        <f>E80+E82</f>
        <v>253</v>
      </c>
      <c r="F79" s="66">
        <f>F80</f>
        <v>97295</v>
      </c>
      <c r="G79" s="66">
        <f t="shared" si="1"/>
        <v>100</v>
      </c>
    </row>
    <row r="80" spans="1:7" ht="30">
      <c r="A80" s="10" t="s">
        <v>88</v>
      </c>
      <c r="B80" s="17" t="s">
        <v>89</v>
      </c>
      <c r="C80" s="66">
        <f>C81</f>
        <v>97295</v>
      </c>
      <c r="D80" s="44">
        <f>D81</f>
        <v>35994</v>
      </c>
      <c r="E80" s="45">
        <f>E81</f>
        <v>253</v>
      </c>
      <c r="F80" s="82">
        <f>F81</f>
        <v>97295</v>
      </c>
      <c r="G80" s="66">
        <f t="shared" si="1"/>
        <v>100</v>
      </c>
    </row>
    <row r="81" spans="1:7" ht="57">
      <c r="A81" s="3" t="s">
        <v>106</v>
      </c>
      <c r="B81" s="4" t="s">
        <v>196</v>
      </c>
      <c r="C81" s="72">
        <v>97295</v>
      </c>
      <c r="D81" s="60">
        <v>35994</v>
      </c>
      <c r="E81" s="61">
        <v>253</v>
      </c>
      <c r="F81" s="85">
        <v>97295</v>
      </c>
      <c r="G81" s="73">
        <f t="shared" si="1"/>
        <v>100</v>
      </c>
    </row>
    <row r="82" spans="1:7" ht="30" hidden="1">
      <c r="A82" s="10" t="s">
        <v>107</v>
      </c>
      <c r="B82" s="17" t="s">
        <v>102</v>
      </c>
      <c r="C82" s="66">
        <f>C83</f>
        <v>0</v>
      </c>
      <c r="D82" s="44">
        <f>D83</f>
        <v>0</v>
      </c>
      <c r="E82" s="45">
        <f>E83</f>
        <v>0</v>
      </c>
      <c r="F82" s="82">
        <f>F83</f>
        <v>0</v>
      </c>
      <c r="G82" s="66" t="e">
        <f t="shared" si="1"/>
        <v>#DIV/0!</v>
      </c>
    </row>
    <row r="83" spans="1:7" ht="30" hidden="1">
      <c r="A83" s="10" t="s">
        <v>107</v>
      </c>
      <c r="B83" s="17" t="s">
        <v>102</v>
      </c>
      <c r="C83" s="66">
        <f>C84+C85</f>
        <v>0</v>
      </c>
      <c r="D83" s="44">
        <f>D84+D85</f>
        <v>0</v>
      </c>
      <c r="E83" s="45">
        <f>E84+E85</f>
        <v>0</v>
      </c>
      <c r="F83" s="82">
        <f>F84+F85</f>
        <v>0</v>
      </c>
      <c r="G83" s="66" t="e">
        <f t="shared" si="1"/>
        <v>#DIV/0!</v>
      </c>
    </row>
    <row r="84" spans="1:7" ht="28.5" hidden="1">
      <c r="A84" s="3" t="s">
        <v>108</v>
      </c>
      <c r="B84" s="4" t="s">
        <v>103</v>
      </c>
      <c r="C84" s="65"/>
      <c r="F84" s="86"/>
      <c r="G84" s="66" t="e">
        <f t="shared" si="1"/>
        <v>#DIV/0!</v>
      </c>
    </row>
    <row r="85" spans="1:7" ht="28.5" hidden="1">
      <c r="A85" s="16" t="s">
        <v>116</v>
      </c>
      <c r="B85" s="12" t="s">
        <v>103</v>
      </c>
      <c r="C85" s="65"/>
      <c r="F85" s="86"/>
      <c r="G85" s="66" t="e">
        <f t="shared" si="1"/>
        <v>#DIV/0!</v>
      </c>
    </row>
    <row r="86" spans="1:7" ht="45">
      <c r="A86" s="10" t="s">
        <v>29</v>
      </c>
      <c r="B86" s="17" t="s">
        <v>90</v>
      </c>
      <c r="C86" s="66">
        <f>C88+C89+C90+C91+C92+C93+C94+C95+C96+C120+C121+C122+C126+C127+C128+C129+C130+C139+C140+C142+C141</f>
        <v>1098574.3</v>
      </c>
      <c r="D86" s="44" t="e">
        <f>D90+#REF!+D95+D96+D97+D98+D99+D100+D101+D102+D103+D104+D105+D106+D107+D108+D109+D110+D111+D112+D113+D114+D115+D116+D117+D118+D119+D122+D123+D124+D125+D126+#REF!+D131+D132+D133+D134+D135+D136+D137+D138</f>
        <v>#REF!</v>
      </c>
      <c r="E86" s="45" t="e">
        <f>E90+#REF!+E95+E96+E97+E98+E99+E100+E101+E102+E103+E104+E105+E106+E107+E108+E109+E110+E111+E112+E113+E114+E115+E116+E117+E118+E119+E122+E123+E124+E125+E126+#REF!+E131+E132+E133+E134+E135+E136+E137+E138</f>
        <v>#REF!</v>
      </c>
      <c r="F86" s="66">
        <f>F88+F89+F90+F91+F92+F93+F94+F95+F96+F120+F121+F122+F126+F127+F128+F129+F130+F139+F140+F142+F141</f>
        <v>223357.30000000002</v>
      </c>
      <c r="G86" s="66">
        <f t="shared" si="1"/>
        <v>20.33156064182459</v>
      </c>
    </row>
    <row r="87" spans="1:7" ht="15">
      <c r="A87" s="10"/>
      <c r="B87" s="9" t="s">
        <v>49</v>
      </c>
      <c r="C87" s="66"/>
      <c r="D87" s="44"/>
      <c r="E87" s="45"/>
      <c r="F87" s="82"/>
      <c r="G87" s="66"/>
    </row>
    <row r="88" spans="1:7" ht="36" customHeight="1">
      <c r="A88" s="10"/>
      <c r="B88" s="14" t="s">
        <v>197</v>
      </c>
      <c r="C88" s="73">
        <v>92000</v>
      </c>
      <c r="D88" s="44"/>
      <c r="E88" s="45"/>
      <c r="F88" s="84">
        <v>0</v>
      </c>
      <c r="G88" s="73">
        <f t="shared" si="1"/>
        <v>0</v>
      </c>
    </row>
    <row r="89" spans="1:7" ht="41.25" customHeight="1">
      <c r="A89" s="1"/>
      <c r="B89" s="59" t="s">
        <v>198</v>
      </c>
      <c r="C89" s="72">
        <v>49700</v>
      </c>
      <c r="F89" s="85">
        <v>0</v>
      </c>
      <c r="G89" s="73">
        <f t="shared" si="1"/>
        <v>0</v>
      </c>
    </row>
    <row r="90" spans="1:7" ht="51" customHeight="1">
      <c r="A90" s="3"/>
      <c r="B90" s="14" t="s">
        <v>164</v>
      </c>
      <c r="C90" s="72">
        <v>46063</v>
      </c>
      <c r="F90" s="85">
        <v>21139</v>
      </c>
      <c r="G90" s="73">
        <f t="shared" si="1"/>
        <v>45.89149642880403</v>
      </c>
    </row>
    <row r="91" spans="1:7" ht="92.25" customHeight="1">
      <c r="A91" s="3"/>
      <c r="B91" s="75" t="s">
        <v>207</v>
      </c>
      <c r="C91" s="72">
        <v>30000</v>
      </c>
      <c r="F91" s="85">
        <v>0</v>
      </c>
      <c r="G91" s="73">
        <f t="shared" si="1"/>
        <v>0</v>
      </c>
    </row>
    <row r="92" spans="1:7" ht="45" customHeight="1">
      <c r="A92" s="3"/>
      <c r="B92" s="58" t="s">
        <v>173</v>
      </c>
      <c r="C92" s="72">
        <v>118032</v>
      </c>
      <c r="F92" s="85">
        <v>11573.4</v>
      </c>
      <c r="G92" s="73">
        <f t="shared" si="1"/>
        <v>9.805307035380235</v>
      </c>
    </row>
    <row r="93" spans="1:7" ht="99.75" customHeight="1">
      <c r="A93" s="3"/>
      <c r="B93" s="59" t="s">
        <v>199</v>
      </c>
      <c r="C93" s="72">
        <v>55692.1</v>
      </c>
      <c r="F93" s="85">
        <v>0</v>
      </c>
      <c r="G93" s="73">
        <f t="shared" si="1"/>
        <v>0</v>
      </c>
    </row>
    <row r="94" spans="1:7" ht="108" customHeight="1">
      <c r="A94" s="3"/>
      <c r="B94" s="59" t="s">
        <v>209</v>
      </c>
      <c r="C94" s="72">
        <v>3000</v>
      </c>
      <c r="F94" s="85">
        <v>0</v>
      </c>
      <c r="G94" s="73">
        <f t="shared" si="1"/>
        <v>0</v>
      </c>
    </row>
    <row r="95" spans="1:7" ht="102" customHeight="1">
      <c r="A95" s="3"/>
      <c r="B95" s="55" t="s">
        <v>208</v>
      </c>
      <c r="C95" s="72">
        <v>493</v>
      </c>
      <c r="F95" s="85">
        <v>0</v>
      </c>
      <c r="G95" s="73">
        <f t="shared" si="1"/>
        <v>0</v>
      </c>
    </row>
    <row r="96" spans="1:7" ht="78" customHeight="1">
      <c r="A96" s="10"/>
      <c r="B96" s="4" t="s">
        <v>200</v>
      </c>
      <c r="C96" s="72">
        <v>26913</v>
      </c>
      <c r="D96" s="60">
        <v>7148</v>
      </c>
      <c r="E96" s="61">
        <v>7148</v>
      </c>
      <c r="F96" s="85">
        <v>0</v>
      </c>
      <c r="G96" s="73">
        <f t="shared" si="1"/>
        <v>0</v>
      </c>
    </row>
    <row r="97" spans="1:7" ht="42.75" hidden="1">
      <c r="A97" s="11"/>
      <c r="B97" s="12" t="s">
        <v>84</v>
      </c>
      <c r="C97" s="65"/>
      <c r="F97" s="86"/>
      <c r="G97" s="73" t="e">
        <f t="shared" si="1"/>
        <v>#DIV/0!</v>
      </c>
    </row>
    <row r="98" spans="1:7" ht="28.5" hidden="1">
      <c r="A98" s="11"/>
      <c r="B98" s="12" t="s">
        <v>98</v>
      </c>
      <c r="C98" s="65"/>
      <c r="F98" s="86"/>
      <c r="G98" s="73" t="e">
        <f t="shared" si="1"/>
        <v>#DIV/0!</v>
      </c>
    </row>
    <row r="99" spans="1:7" ht="71.25" hidden="1">
      <c r="A99" s="11"/>
      <c r="B99" s="12" t="s">
        <v>117</v>
      </c>
      <c r="C99" s="65"/>
      <c r="F99" s="86"/>
      <c r="G99" s="73" t="e">
        <f t="shared" si="1"/>
        <v>#DIV/0!</v>
      </c>
    </row>
    <row r="100" spans="1:7" ht="28.5" hidden="1">
      <c r="A100" s="11"/>
      <c r="B100" s="12" t="s">
        <v>118</v>
      </c>
      <c r="C100" s="65"/>
      <c r="F100" s="86"/>
      <c r="G100" s="73" t="e">
        <f t="shared" si="1"/>
        <v>#DIV/0!</v>
      </c>
    </row>
    <row r="101" spans="1:7" ht="57" hidden="1">
      <c r="A101" s="11"/>
      <c r="B101" s="54" t="s">
        <v>119</v>
      </c>
      <c r="C101" s="65"/>
      <c r="F101" s="86"/>
      <c r="G101" s="73" t="e">
        <f t="shared" si="1"/>
        <v>#DIV/0!</v>
      </c>
    </row>
    <row r="102" spans="1:7" ht="42.75" hidden="1">
      <c r="A102" s="11"/>
      <c r="B102" s="12" t="s">
        <v>101</v>
      </c>
      <c r="C102" s="65"/>
      <c r="F102" s="86"/>
      <c r="G102" s="73" t="e">
        <f t="shared" si="1"/>
        <v>#DIV/0!</v>
      </c>
    </row>
    <row r="103" spans="1:7" ht="57" hidden="1">
      <c r="A103" s="11"/>
      <c r="B103" s="12" t="s">
        <v>120</v>
      </c>
      <c r="C103" s="65"/>
      <c r="F103" s="86"/>
      <c r="G103" s="73" t="e">
        <f t="shared" si="1"/>
        <v>#DIV/0!</v>
      </c>
    </row>
    <row r="104" spans="1:7" ht="57" hidden="1">
      <c r="A104" s="11"/>
      <c r="B104" s="12" t="s">
        <v>99</v>
      </c>
      <c r="C104" s="65"/>
      <c r="F104" s="86"/>
      <c r="G104" s="73" t="e">
        <f t="shared" si="1"/>
        <v>#DIV/0!</v>
      </c>
    </row>
    <row r="105" spans="1:7" ht="42.75" hidden="1">
      <c r="A105" s="11"/>
      <c r="B105" s="12" t="s">
        <v>104</v>
      </c>
      <c r="C105" s="65"/>
      <c r="F105" s="86"/>
      <c r="G105" s="73" t="e">
        <f t="shared" si="1"/>
        <v>#DIV/0!</v>
      </c>
    </row>
    <row r="106" spans="1:7" ht="42.75" hidden="1">
      <c r="A106" s="11"/>
      <c r="B106" s="12" t="s">
        <v>121</v>
      </c>
      <c r="C106" s="65"/>
      <c r="F106" s="86"/>
      <c r="G106" s="73" t="e">
        <f t="shared" si="1"/>
        <v>#DIV/0!</v>
      </c>
    </row>
    <row r="107" spans="1:7" ht="42.75" hidden="1">
      <c r="A107" s="11"/>
      <c r="B107" s="12" t="s">
        <v>122</v>
      </c>
      <c r="C107" s="65"/>
      <c r="F107" s="86"/>
      <c r="G107" s="73" t="e">
        <f t="shared" si="1"/>
        <v>#DIV/0!</v>
      </c>
    </row>
    <row r="108" spans="1:7" ht="42.75" hidden="1">
      <c r="A108" s="11"/>
      <c r="B108" s="4" t="s">
        <v>109</v>
      </c>
      <c r="C108" s="65"/>
      <c r="F108" s="86"/>
      <c r="G108" s="73" t="e">
        <f t="shared" si="1"/>
        <v>#DIV/0!</v>
      </c>
    </row>
    <row r="109" spans="1:7" ht="71.25" hidden="1">
      <c r="A109" s="11"/>
      <c r="B109" s="4" t="s">
        <v>123</v>
      </c>
      <c r="C109" s="65"/>
      <c r="F109" s="86"/>
      <c r="G109" s="73" t="e">
        <f t="shared" si="1"/>
        <v>#DIV/0!</v>
      </c>
    </row>
    <row r="110" spans="1:7" ht="71.25" hidden="1">
      <c r="A110" s="16"/>
      <c r="B110" s="12" t="s">
        <v>124</v>
      </c>
      <c r="C110" s="65"/>
      <c r="F110" s="86"/>
      <c r="G110" s="73" t="e">
        <f t="shared" si="1"/>
        <v>#DIV/0!</v>
      </c>
    </row>
    <row r="111" spans="1:7" ht="42.75" hidden="1">
      <c r="A111" s="16"/>
      <c r="B111" s="12" t="s">
        <v>125</v>
      </c>
      <c r="C111" s="65"/>
      <c r="F111" s="86"/>
      <c r="G111" s="73" t="e">
        <f t="shared" si="1"/>
        <v>#DIV/0!</v>
      </c>
    </row>
    <row r="112" spans="1:7" ht="114" hidden="1">
      <c r="A112" s="16"/>
      <c r="B112" s="55" t="s">
        <v>126</v>
      </c>
      <c r="C112" s="65"/>
      <c r="F112" s="86"/>
      <c r="G112" s="73" t="e">
        <f t="shared" si="1"/>
        <v>#DIV/0!</v>
      </c>
    </row>
    <row r="113" spans="1:7" ht="71.25" hidden="1">
      <c r="A113" s="16"/>
      <c r="B113" s="55" t="s">
        <v>127</v>
      </c>
      <c r="C113" s="65"/>
      <c r="F113" s="86"/>
      <c r="G113" s="73" t="e">
        <f t="shared" si="1"/>
        <v>#DIV/0!</v>
      </c>
    </row>
    <row r="114" spans="1:7" ht="85.5" hidden="1">
      <c r="A114" s="16"/>
      <c r="B114" s="55" t="s">
        <v>128</v>
      </c>
      <c r="C114" s="65"/>
      <c r="F114" s="86"/>
      <c r="G114" s="73" t="e">
        <f t="shared" si="1"/>
        <v>#DIV/0!</v>
      </c>
    </row>
    <row r="115" spans="1:7" ht="42.75" hidden="1">
      <c r="A115" s="16"/>
      <c r="B115" s="55" t="s">
        <v>129</v>
      </c>
      <c r="C115" s="65"/>
      <c r="F115" s="86"/>
      <c r="G115" s="73" t="e">
        <f t="shared" si="1"/>
        <v>#DIV/0!</v>
      </c>
    </row>
    <row r="116" spans="1:7" ht="57" hidden="1">
      <c r="A116" s="56"/>
      <c r="B116" s="57" t="s">
        <v>130</v>
      </c>
      <c r="C116" s="65"/>
      <c r="F116" s="86"/>
      <c r="G116" s="73" t="e">
        <f t="shared" si="1"/>
        <v>#DIV/0!</v>
      </c>
    </row>
    <row r="117" spans="1:7" ht="42.75" hidden="1">
      <c r="A117" s="56"/>
      <c r="B117" s="55" t="s">
        <v>131</v>
      </c>
      <c r="C117" s="65"/>
      <c r="F117" s="86"/>
      <c r="G117" s="73" t="e">
        <f t="shared" si="1"/>
        <v>#DIV/0!</v>
      </c>
    </row>
    <row r="118" spans="1:7" ht="42.75" hidden="1">
      <c r="A118" s="56"/>
      <c r="B118" s="55" t="s">
        <v>132</v>
      </c>
      <c r="C118" s="65"/>
      <c r="F118" s="86"/>
      <c r="G118" s="73" t="e">
        <f t="shared" si="1"/>
        <v>#DIV/0!</v>
      </c>
    </row>
    <row r="119" spans="1:7" ht="42.75" hidden="1">
      <c r="A119" s="56"/>
      <c r="B119" s="55" t="s">
        <v>133</v>
      </c>
      <c r="C119" s="65"/>
      <c r="F119" s="86"/>
      <c r="G119" s="73" t="e">
        <f t="shared" si="1"/>
        <v>#DIV/0!</v>
      </c>
    </row>
    <row r="120" spans="1:7" ht="70.5" customHeight="1">
      <c r="A120" s="56"/>
      <c r="B120" s="14" t="s">
        <v>201</v>
      </c>
      <c r="C120" s="72">
        <v>7000</v>
      </c>
      <c r="F120" s="86">
        <v>0</v>
      </c>
      <c r="G120" s="73">
        <f t="shared" si="1"/>
        <v>0</v>
      </c>
    </row>
    <row r="121" spans="1:7" ht="89.25" customHeight="1">
      <c r="A121" s="56"/>
      <c r="B121" s="59" t="s">
        <v>202</v>
      </c>
      <c r="C121" s="72">
        <v>59807.9</v>
      </c>
      <c r="F121" s="86">
        <v>0</v>
      </c>
      <c r="G121" s="73">
        <f t="shared" si="1"/>
        <v>0</v>
      </c>
    </row>
    <row r="122" spans="1:7" ht="87.75" customHeight="1">
      <c r="A122" s="56"/>
      <c r="B122" s="55" t="s">
        <v>203</v>
      </c>
      <c r="C122" s="72">
        <v>823</v>
      </c>
      <c r="F122" s="85">
        <v>0</v>
      </c>
      <c r="G122" s="73">
        <f t="shared" si="1"/>
        <v>0</v>
      </c>
    </row>
    <row r="123" spans="1:7" ht="57" hidden="1">
      <c r="A123" s="56"/>
      <c r="B123" s="58" t="s">
        <v>134</v>
      </c>
      <c r="C123" s="65"/>
      <c r="F123" s="86"/>
      <c r="G123" s="73" t="e">
        <f t="shared" si="1"/>
        <v>#DIV/0!</v>
      </c>
    </row>
    <row r="124" spans="1:7" ht="57" hidden="1">
      <c r="A124" s="56"/>
      <c r="B124" s="58" t="s">
        <v>135</v>
      </c>
      <c r="C124" s="65"/>
      <c r="F124" s="86"/>
      <c r="G124" s="73" t="e">
        <f t="shared" si="1"/>
        <v>#DIV/0!</v>
      </c>
    </row>
    <row r="125" spans="1:7" ht="57" hidden="1">
      <c r="A125" s="56"/>
      <c r="B125" s="58" t="s">
        <v>136</v>
      </c>
      <c r="C125" s="65"/>
      <c r="F125" s="86"/>
      <c r="G125" s="73" t="e">
        <f t="shared" si="1"/>
        <v>#DIV/0!</v>
      </c>
    </row>
    <row r="126" spans="1:7" ht="41.25" customHeight="1">
      <c r="A126" s="56"/>
      <c r="B126" s="58" t="s">
        <v>174</v>
      </c>
      <c r="C126" s="72">
        <v>547300</v>
      </c>
      <c r="F126" s="86">
        <v>152459.6</v>
      </c>
      <c r="G126" s="73">
        <f t="shared" si="1"/>
        <v>27.85667823862598</v>
      </c>
    </row>
    <row r="127" spans="1:7" ht="72" customHeight="1">
      <c r="A127" s="56"/>
      <c r="B127" s="4" t="s">
        <v>210</v>
      </c>
      <c r="C127" s="72">
        <v>7727</v>
      </c>
      <c r="F127" s="85">
        <v>0</v>
      </c>
      <c r="G127" s="73">
        <f t="shared" si="1"/>
        <v>0</v>
      </c>
    </row>
    <row r="128" spans="1:7" ht="46.5" customHeight="1">
      <c r="A128" s="56"/>
      <c r="B128" s="14" t="s">
        <v>165</v>
      </c>
      <c r="C128" s="72">
        <v>5229.2</v>
      </c>
      <c r="F128" s="85">
        <v>5229.2</v>
      </c>
      <c r="G128" s="73">
        <f t="shared" si="1"/>
        <v>100</v>
      </c>
    </row>
    <row r="129" spans="1:7" ht="63.75" customHeight="1">
      <c r="A129" s="56"/>
      <c r="B129" s="14" t="s">
        <v>211</v>
      </c>
      <c r="C129" s="72">
        <v>15740.1</v>
      </c>
      <c r="F129" s="85">
        <v>15740.1</v>
      </c>
      <c r="G129" s="73">
        <f t="shared" si="1"/>
        <v>100</v>
      </c>
    </row>
    <row r="130" spans="1:7" ht="42.75" customHeight="1">
      <c r="A130" s="56"/>
      <c r="B130" s="58" t="s">
        <v>205</v>
      </c>
      <c r="C130" s="72">
        <v>22290</v>
      </c>
      <c r="F130" s="85">
        <v>7053.5</v>
      </c>
      <c r="G130" s="73">
        <f t="shared" si="1"/>
        <v>31.644235082996857</v>
      </c>
    </row>
    <row r="131" spans="1:7" ht="42.75" hidden="1">
      <c r="A131" s="56"/>
      <c r="B131" s="58" t="s">
        <v>137</v>
      </c>
      <c r="C131" s="65"/>
      <c r="F131" s="86"/>
      <c r="G131" s="66" t="e">
        <f aca="true" t="shared" si="2" ref="G131:G182">F131/C131*100</f>
        <v>#DIV/0!</v>
      </c>
    </row>
    <row r="132" spans="1:7" ht="42.75" hidden="1">
      <c r="A132" s="56"/>
      <c r="B132" s="58" t="s">
        <v>138</v>
      </c>
      <c r="C132" s="65"/>
      <c r="F132" s="86"/>
      <c r="G132" s="66" t="e">
        <f t="shared" si="2"/>
        <v>#DIV/0!</v>
      </c>
    </row>
    <row r="133" spans="1:7" ht="42.75" hidden="1">
      <c r="A133" s="56"/>
      <c r="B133" s="58" t="s">
        <v>139</v>
      </c>
      <c r="C133" s="65"/>
      <c r="F133" s="86"/>
      <c r="G133" s="66" t="e">
        <f t="shared" si="2"/>
        <v>#DIV/0!</v>
      </c>
    </row>
    <row r="134" spans="1:7" ht="42.75" hidden="1">
      <c r="A134" s="56"/>
      <c r="B134" s="58" t="s">
        <v>140</v>
      </c>
      <c r="C134" s="65"/>
      <c r="F134" s="86"/>
      <c r="G134" s="66" t="e">
        <f t="shared" si="2"/>
        <v>#DIV/0!</v>
      </c>
    </row>
    <row r="135" spans="1:7" ht="42.75" hidden="1">
      <c r="A135" s="56"/>
      <c r="B135" s="58" t="s">
        <v>141</v>
      </c>
      <c r="C135" s="65"/>
      <c r="F135" s="86"/>
      <c r="G135" s="66" t="e">
        <f t="shared" si="2"/>
        <v>#DIV/0!</v>
      </c>
    </row>
    <row r="136" spans="1:7" ht="57" hidden="1">
      <c r="A136" s="56"/>
      <c r="B136" s="58" t="s">
        <v>142</v>
      </c>
      <c r="C136" s="65"/>
      <c r="F136" s="86"/>
      <c r="G136" s="66" t="e">
        <f t="shared" si="2"/>
        <v>#DIV/0!</v>
      </c>
    </row>
    <row r="137" spans="1:7" ht="71.25" hidden="1">
      <c r="A137" s="56"/>
      <c r="B137" s="58" t="s">
        <v>143</v>
      </c>
      <c r="C137" s="65"/>
      <c r="F137" s="86"/>
      <c r="G137" s="66" t="e">
        <f t="shared" si="2"/>
        <v>#DIV/0!</v>
      </c>
    </row>
    <row r="138" spans="1:7" ht="42.75" hidden="1">
      <c r="A138" s="56"/>
      <c r="B138" s="58" t="s">
        <v>144</v>
      </c>
      <c r="C138" s="65"/>
      <c r="F138" s="86"/>
      <c r="G138" s="66" t="e">
        <f t="shared" si="2"/>
        <v>#DIV/0!</v>
      </c>
    </row>
    <row r="139" spans="1:7" ht="43.5" customHeight="1">
      <c r="A139" s="56"/>
      <c r="B139" s="58" t="s">
        <v>206</v>
      </c>
      <c r="C139" s="72">
        <v>9817</v>
      </c>
      <c r="F139" s="86">
        <v>9818.3</v>
      </c>
      <c r="G139" s="73">
        <f t="shared" si="2"/>
        <v>100.01324233472546</v>
      </c>
    </row>
    <row r="140" spans="1:7" ht="42.75" customHeight="1">
      <c r="A140" s="56"/>
      <c r="B140" s="58" t="s">
        <v>212</v>
      </c>
      <c r="C140" s="72">
        <v>297</v>
      </c>
      <c r="F140" s="85">
        <v>0</v>
      </c>
      <c r="G140" s="73">
        <f t="shared" si="2"/>
        <v>0</v>
      </c>
    </row>
    <row r="141" spans="1:7" ht="44.25" customHeight="1">
      <c r="A141" s="56"/>
      <c r="B141" s="58" t="s">
        <v>213</v>
      </c>
      <c r="C141" s="72">
        <v>650</v>
      </c>
      <c r="F141" s="85">
        <v>0</v>
      </c>
      <c r="G141" s="73">
        <f t="shared" si="2"/>
        <v>0</v>
      </c>
    </row>
    <row r="142" spans="1:7" ht="44.25" customHeight="1">
      <c r="A142" s="56"/>
      <c r="B142" s="58" t="s">
        <v>215</v>
      </c>
      <c r="C142" s="72"/>
      <c r="F142" s="86">
        <v>344.2</v>
      </c>
      <c r="G142" s="66"/>
    </row>
    <row r="143" spans="1:7" ht="28.5" customHeight="1">
      <c r="A143" s="10" t="s">
        <v>91</v>
      </c>
      <c r="B143" s="17" t="s">
        <v>92</v>
      </c>
      <c r="C143" s="66">
        <f>C145+C146+C147+C148+C149+C150+C151+C155+C159+C172+C171+C170</f>
        <v>566097</v>
      </c>
      <c r="F143" s="66">
        <f>F145+F146+F147+F148+F149+F150+F151+F155+F159+F172+F171+F170</f>
        <v>326509.8</v>
      </c>
      <c r="G143" s="66">
        <f t="shared" si="2"/>
        <v>57.6773591804938</v>
      </c>
    </row>
    <row r="144" spans="1:7" ht="15">
      <c r="A144" s="10"/>
      <c r="B144" s="9" t="s">
        <v>49</v>
      </c>
      <c r="C144" s="66"/>
      <c r="D144" s="44" t="e">
        <f>#REF!+D152+D153+#REF!+D154+D155+D156+D157+D158+D159+D160+D161+D162+D163+D164+D165+D166+D167+D168+D169+#REF!</f>
        <v>#REF!</v>
      </c>
      <c r="E144" s="45" t="e">
        <f>#REF!+E152+E153+#REF!+E154+E155+E156+E157+E158+E159+E160+E161+E162+E163+E164+E165+E166+E167+E168+E169+#REF!</f>
        <v>#REF!</v>
      </c>
      <c r="F144" s="82"/>
      <c r="G144" s="66"/>
    </row>
    <row r="145" spans="1:7" ht="47.25" customHeight="1">
      <c r="A145" s="10"/>
      <c r="B145" s="4" t="s">
        <v>50</v>
      </c>
      <c r="C145" s="73">
        <v>1272</v>
      </c>
      <c r="D145" s="44"/>
      <c r="E145" s="45"/>
      <c r="F145" s="84">
        <v>571.3</v>
      </c>
      <c r="G145" s="73">
        <f>F145/C145*100</f>
        <v>44.91352201257861</v>
      </c>
    </row>
    <row r="146" spans="1:7" ht="61.5" customHeight="1">
      <c r="A146" s="10"/>
      <c r="B146" s="4" t="s">
        <v>204</v>
      </c>
      <c r="C146" s="73">
        <v>73</v>
      </c>
      <c r="D146" s="44"/>
      <c r="E146" s="45"/>
      <c r="F146" s="84">
        <v>0</v>
      </c>
      <c r="G146" s="73">
        <f>F146/C146*100</f>
        <v>0</v>
      </c>
    </row>
    <row r="147" spans="1:7" ht="107.25" customHeight="1">
      <c r="A147" s="10"/>
      <c r="B147" s="59" t="s">
        <v>158</v>
      </c>
      <c r="C147" s="73">
        <v>1</v>
      </c>
      <c r="D147" s="44"/>
      <c r="E147" s="45"/>
      <c r="F147" s="84">
        <v>0</v>
      </c>
      <c r="G147" s="73">
        <f>F147/C147*100</f>
        <v>0</v>
      </c>
    </row>
    <row r="148" spans="1:7" ht="60.75" customHeight="1">
      <c r="A148" s="10"/>
      <c r="B148" s="14" t="s">
        <v>223</v>
      </c>
      <c r="C148" s="73">
        <v>102</v>
      </c>
      <c r="D148" s="44"/>
      <c r="E148" s="45"/>
      <c r="F148" s="84">
        <v>56</v>
      </c>
      <c r="G148" s="73">
        <f>F148/C148*100</f>
        <v>54.90196078431373</v>
      </c>
    </row>
    <row r="149" spans="1:7" ht="75.75" customHeight="1">
      <c r="A149" s="10"/>
      <c r="B149" s="14" t="s">
        <v>168</v>
      </c>
      <c r="C149" s="73">
        <v>8663</v>
      </c>
      <c r="D149" s="44"/>
      <c r="E149" s="45"/>
      <c r="F149" s="84">
        <v>1265.5</v>
      </c>
      <c r="G149" s="73">
        <f>F149/C149*100</f>
        <v>14.608103428373543</v>
      </c>
    </row>
    <row r="150" spans="1:7" ht="47.25" customHeight="1">
      <c r="A150" s="10"/>
      <c r="B150" s="4" t="s">
        <v>159</v>
      </c>
      <c r="C150" s="73">
        <v>15620</v>
      </c>
      <c r="D150" s="44"/>
      <c r="E150" s="45"/>
      <c r="F150" s="84">
        <v>11264</v>
      </c>
      <c r="G150" s="73">
        <f t="shared" si="2"/>
        <v>72.11267605633803</v>
      </c>
    </row>
    <row r="151" spans="1:7" ht="46.5" customHeight="1">
      <c r="A151" s="1"/>
      <c r="B151" s="4" t="s">
        <v>166</v>
      </c>
      <c r="C151" s="72">
        <v>11134</v>
      </c>
      <c r="F151" s="85">
        <v>6916</v>
      </c>
      <c r="G151" s="73">
        <f t="shared" si="2"/>
        <v>62.116040955631405</v>
      </c>
    </row>
    <row r="152" spans="1:7" ht="85.5" hidden="1">
      <c r="A152" s="1"/>
      <c r="B152" s="4" t="s">
        <v>62</v>
      </c>
      <c r="C152" s="65"/>
      <c r="F152" s="86"/>
      <c r="G152" s="73" t="e">
        <f t="shared" si="2"/>
        <v>#DIV/0!</v>
      </c>
    </row>
    <row r="153" spans="1:7" ht="28.5" hidden="1">
      <c r="A153" s="1"/>
      <c r="B153" s="4" t="s">
        <v>51</v>
      </c>
      <c r="C153" s="65"/>
      <c r="F153" s="86"/>
      <c r="G153" s="73" t="e">
        <f t="shared" si="2"/>
        <v>#DIV/0!</v>
      </c>
    </row>
    <row r="154" spans="1:7" ht="42.75" hidden="1">
      <c r="A154" s="1"/>
      <c r="B154" s="4" t="s">
        <v>105</v>
      </c>
      <c r="C154" s="65"/>
      <c r="F154" s="86"/>
      <c r="G154" s="73" t="e">
        <f t="shared" si="2"/>
        <v>#DIV/0!</v>
      </c>
    </row>
    <row r="155" spans="1:7" ht="75.75" customHeight="1">
      <c r="A155" s="1"/>
      <c r="B155" s="13" t="s">
        <v>81</v>
      </c>
      <c r="C155" s="72">
        <v>42298</v>
      </c>
      <c r="D155" s="60">
        <v>32992</v>
      </c>
      <c r="E155" s="61">
        <v>34379</v>
      </c>
      <c r="F155" s="85">
        <v>17442</v>
      </c>
      <c r="G155" s="73">
        <f t="shared" si="2"/>
        <v>41.23599224549624</v>
      </c>
    </row>
    <row r="156" spans="1:7" ht="42.75" hidden="1">
      <c r="A156" s="3"/>
      <c r="B156" s="14" t="s">
        <v>46</v>
      </c>
      <c r="C156" s="65"/>
      <c r="F156" s="86"/>
      <c r="G156" s="73" t="e">
        <f t="shared" si="2"/>
        <v>#DIV/0!</v>
      </c>
    </row>
    <row r="157" spans="1:7" ht="85.5" hidden="1">
      <c r="A157" s="3"/>
      <c r="B157" s="13" t="s">
        <v>145</v>
      </c>
      <c r="C157" s="65"/>
      <c r="F157" s="86"/>
      <c r="G157" s="73" t="e">
        <f t="shared" si="2"/>
        <v>#DIV/0!</v>
      </c>
    </row>
    <row r="158" spans="1:7" ht="85.5" hidden="1">
      <c r="A158" s="3"/>
      <c r="B158" s="13" t="s">
        <v>146</v>
      </c>
      <c r="C158" s="65"/>
      <c r="F158" s="86"/>
      <c r="G158" s="73" t="e">
        <f t="shared" si="2"/>
        <v>#DIV/0!</v>
      </c>
    </row>
    <row r="159" spans="1:7" ht="99.75" customHeight="1">
      <c r="A159" s="3"/>
      <c r="B159" s="15" t="s">
        <v>147</v>
      </c>
      <c r="C159" s="72">
        <v>473314</v>
      </c>
      <c r="D159" s="60">
        <v>463710</v>
      </c>
      <c r="E159" s="61">
        <v>464580</v>
      </c>
      <c r="F159" s="85">
        <v>288697</v>
      </c>
      <c r="G159" s="73">
        <f t="shared" si="2"/>
        <v>60.99481528118754</v>
      </c>
    </row>
    <row r="160" spans="1:7" ht="57" hidden="1">
      <c r="A160" s="3"/>
      <c r="B160" s="14" t="s">
        <v>47</v>
      </c>
      <c r="C160" s="65"/>
      <c r="F160" s="86"/>
      <c r="G160" s="73" t="e">
        <f t="shared" si="2"/>
        <v>#DIV/0!</v>
      </c>
    </row>
    <row r="161" spans="1:7" ht="28.5" hidden="1">
      <c r="A161" s="3"/>
      <c r="B161" s="14" t="s">
        <v>63</v>
      </c>
      <c r="C161" s="65"/>
      <c r="F161" s="86"/>
      <c r="G161" s="73" t="e">
        <f t="shared" si="2"/>
        <v>#DIV/0!</v>
      </c>
    </row>
    <row r="162" spans="1:7" ht="57" hidden="1">
      <c r="A162" s="3"/>
      <c r="B162" s="14" t="s">
        <v>82</v>
      </c>
      <c r="C162" s="65"/>
      <c r="F162" s="86"/>
      <c r="G162" s="73" t="e">
        <f t="shared" si="2"/>
        <v>#DIV/0!</v>
      </c>
    </row>
    <row r="163" spans="1:7" ht="28.5" hidden="1">
      <c r="A163" s="16"/>
      <c r="B163" s="12" t="s">
        <v>83</v>
      </c>
      <c r="C163" s="65"/>
      <c r="F163" s="86"/>
      <c r="G163" s="73" t="e">
        <f t="shared" si="2"/>
        <v>#DIV/0!</v>
      </c>
    </row>
    <row r="164" spans="1:7" ht="14.25" hidden="1">
      <c r="A164" s="16"/>
      <c r="B164" s="12" t="s">
        <v>61</v>
      </c>
      <c r="C164" s="65"/>
      <c r="F164" s="86"/>
      <c r="G164" s="73" t="e">
        <f t="shared" si="2"/>
        <v>#DIV/0!</v>
      </c>
    </row>
    <row r="165" spans="1:7" ht="99.75" hidden="1">
      <c r="A165" s="16"/>
      <c r="B165" s="12" t="s">
        <v>148</v>
      </c>
      <c r="C165" s="65"/>
      <c r="F165" s="86"/>
      <c r="G165" s="73" t="e">
        <f t="shared" si="2"/>
        <v>#DIV/0!</v>
      </c>
    </row>
    <row r="166" spans="1:7" ht="28.5" hidden="1">
      <c r="A166" s="16"/>
      <c r="B166" s="12" t="s">
        <v>149</v>
      </c>
      <c r="C166" s="65"/>
      <c r="F166" s="86"/>
      <c r="G166" s="73" t="e">
        <f t="shared" si="2"/>
        <v>#DIV/0!</v>
      </c>
    </row>
    <row r="167" spans="1:7" ht="57" hidden="1">
      <c r="A167" s="16"/>
      <c r="B167" s="12" t="s">
        <v>150</v>
      </c>
      <c r="C167" s="65"/>
      <c r="F167" s="86"/>
      <c r="G167" s="73" t="e">
        <f t="shared" si="2"/>
        <v>#DIV/0!</v>
      </c>
    </row>
    <row r="168" spans="1:7" ht="85.5" hidden="1">
      <c r="A168" s="11"/>
      <c r="B168" s="59" t="s">
        <v>151</v>
      </c>
      <c r="C168" s="65"/>
      <c r="F168" s="86"/>
      <c r="G168" s="73" t="e">
        <f t="shared" si="2"/>
        <v>#DIV/0!</v>
      </c>
    </row>
    <row r="169" spans="1:7" ht="42.75" hidden="1">
      <c r="A169" s="11"/>
      <c r="B169" s="59" t="s">
        <v>152</v>
      </c>
      <c r="C169" s="65"/>
      <c r="F169" s="86"/>
      <c r="G169" s="73" t="e">
        <f t="shared" si="2"/>
        <v>#DIV/0!</v>
      </c>
    </row>
    <row r="170" spans="1:7" ht="90" customHeight="1">
      <c r="A170" s="11"/>
      <c r="B170" s="59" t="s">
        <v>167</v>
      </c>
      <c r="C170" s="72">
        <v>22</v>
      </c>
      <c r="F170" s="86">
        <v>10.8</v>
      </c>
      <c r="G170" s="73">
        <f t="shared" si="2"/>
        <v>49.09090909090909</v>
      </c>
    </row>
    <row r="171" spans="1:7" ht="33" customHeight="1">
      <c r="A171" s="11"/>
      <c r="B171" s="4" t="s">
        <v>214</v>
      </c>
      <c r="C171" s="72">
        <v>13598</v>
      </c>
      <c r="F171" s="85">
        <v>0</v>
      </c>
      <c r="G171" s="73">
        <f t="shared" si="2"/>
        <v>0</v>
      </c>
    </row>
    <row r="172" spans="1:7" ht="45.75" customHeight="1">
      <c r="A172" s="11"/>
      <c r="B172" s="4" t="s">
        <v>216</v>
      </c>
      <c r="C172" s="72"/>
      <c r="F172" s="85">
        <v>287.2</v>
      </c>
      <c r="G172" s="73"/>
    </row>
    <row r="173" spans="1:7" ht="15">
      <c r="A173" s="10" t="s">
        <v>28</v>
      </c>
      <c r="B173" s="17" t="s">
        <v>93</v>
      </c>
      <c r="C173" s="66">
        <f>C174</f>
        <v>31404</v>
      </c>
      <c r="D173" s="44" t="e">
        <f>D174</f>
        <v>#REF!</v>
      </c>
      <c r="E173" s="45" t="e">
        <f>E174</f>
        <v>#REF!</v>
      </c>
      <c r="F173" s="82">
        <f>F174</f>
        <v>17393</v>
      </c>
      <c r="G173" s="66">
        <f t="shared" si="2"/>
        <v>55.384664373965094</v>
      </c>
    </row>
    <row r="174" spans="1:7" ht="60">
      <c r="A174" s="10" t="s">
        <v>94</v>
      </c>
      <c r="B174" s="17" t="s">
        <v>95</v>
      </c>
      <c r="C174" s="66">
        <f>C178+C180+C182</f>
        <v>31404</v>
      </c>
      <c r="D174" s="44" t="e">
        <f>D176+D177+#REF!+D178+D179+D180+D181+D183+D184</f>
        <v>#REF!</v>
      </c>
      <c r="E174" s="45" t="e">
        <f>E176+E177+#REF!+E178+E179+E180+E181+E183+E184</f>
        <v>#REF!</v>
      </c>
      <c r="F174" s="66">
        <f>F178+F180+F182</f>
        <v>17393</v>
      </c>
      <c r="G174" s="66">
        <f t="shared" si="2"/>
        <v>55.384664373965094</v>
      </c>
    </row>
    <row r="175" spans="1:7" ht="14.25">
      <c r="A175" s="16"/>
      <c r="B175" s="18" t="s">
        <v>49</v>
      </c>
      <c r="C175" s="65"/>
      <c r="F175" s="86"/>
      <c r="G175" s="73"/>
    </row>
    <row r="176" spans="1:7" ht="57" hidden="1">
      <c r="A176" s="16"/>
      <c r="B176" s="12" t="s">
        <v>153</v>
      </c>
      <c r="C176" s="65"/>
      <c r="F176" s="86"/>
      <c r="G176" s="73" t="e">
        <f t="shared" si="2"/>
        <v>#DIV/0!</v>
      </c>
    </row>
    <row r="177" spans="1:7" ht="57" hidden="1">
      <c r="A177" s="16"/>
      <c r="B177" s="12" t="s">
        <v>154</v>
      </c>
      <c r="C177" s="65"/>
      <c r="F177" s="86"/>
      <c r="G177" s="73" t="e">
        <f t="shared" si="2"/>
        <v>#DIV/0!</v>
      </c>
    </row>
    <row r="178" spans="1:7" ht="29.25" customHeight="1">
      <c r="A178" s="16"/>
      <c r="B178" s="12" t="s">
        <v>170</v>
      </c>
      <c r="C178" s="72">
        <v>4680</v>
      </c>
      <c r="D178" s="60">
        <v>16250</v>
      </c>
      <c r="E178" s="61">
        <v>15370</v>
      </c>
      <c r="F178" s="85">
        <v>2512</v>
      </c>
      <c r="G178" s="73">
        <f t="shared" si="2"/>
        <v>53.675213675213676</v>
      </c>
    </row>
    <row r="179" spans="1:7" ht="42.75" hidden="1">
      <c r="A179" s="16"/>
      <c r="B179" s="12" t="s">
        <v>96</v>
      </c>
      <c r="C179" s="65"/>
      <c r="F179" s="86"/>
      <c r="G179" s="73" t="e">
        <f t="shared" si="2"/>
        <v>#DIV/0!</v>
      </c>
    </row>
    <row r="180" spans="1:7" ht="57.75" customHeight="1">
      <c r="A180" s="16"/>
      <c r="B180" s="12" t="s">
        <v>154</v>
      </c>
      <c r="C180" s="72">
        <v>497</v>
      </c>
      <c r="D180" s="60">
        <v>9687</v>
      </c>
      <c r="E180" s="61">
        <v>9687</v>
      </c>
      <c r="F180" s="85">
        <v>0</v>
      </c>
      <c r="G180" s="73">
        <f t="shared" si="2"/>
        <v>0</v>
      </c>
    </row>
    <row r="181" spans="1:7" ht="57" hidden="1">
      <c r="A181" s="16"/>
      <c r="B181" s="12" t="s">
        <v>97</v>
      </c>
      <c r="C181" s="65"/>
      <c r="F181" s="86"/>
      <c r="G181" s="73" t="e">
        <f t="shared" si="2"/>
        <v>#DIV/0!</v>
      </c>
    </row>
    <row r="182" spans="1:7" ht="42.75">
      <c r="A182" s="16"/>
      <c r="B182" s="12" t="s">
        <v>169</v>
      </c>
      <c r="C182" s="72">
        <v>26227</v>
      </c>
      <c r="F182" s="85">
        <v>14881</v>
      </c>
      <c r="G182" s="73">
        <f t="shared" si="2"/>
        <v>56.739238189651886</v>
      </c>
    </row>
    <row r="183" spans="1:7" ht="61.5" customHeight="1" thickBot="1">
      <c r="A183" s="10" t="s">
        <v>171</v>
      </c>
      <c r="B183" s="17" t="s">
        <v>172</v>
      </c>
      <c r="C183" s="89"/>
      <c r="D183" s="90">
        <v>2748</v>
      </c>
      <c r="E183" s="91">
        <v>2748</v>
      </c>
      <c r="F183" s="87">
        <v>-10833.6</v>
      </c>
      <c r="G183" s="66"/>
    </row>
    <row r="184" spans="1:6" ht="29.25" hidden="1" thickBot="1">
      <c r="A184" s="16"/>
      <c r="B184" s="12" t="s">
        <v>155</v>
      </c>
      <c r="C184" s="65"/>
      <c r="F184" s="65"/>
    </row>
    <row r="185" spans="1:7" s="105" customFormat="1" ht="16.5" thickBot="1">
      <c r="A185" s="109" t="s">
        <v>156</v>
      </c>
      <c r="B185" s="110"/>
      <c r="C185" s="101">
        <f>C11+C77</f>
        <v>3785514.1</v>
      </c>
      <c r="D185" s="102" t="e">
        <f>D11+D77</f>
        <v>#REF!</v>
      </c>
      <c r="E185" s="103" t="e">
        <f>E11+E77</f>
        <v>#REF!</v>
      </c>
      <c r="F185" s="101">
        <f>F11+F77</f>
        <v>1375367.9000000001</v>
      </c>
      <c r="G185" s="104">
        <f>F185/C185*100</f>
        <v>36.33239405976589</v>
      </c>
    </row>
    <row r="186" spans="2:5" ht="12.75">
      <c r="B186" s="51"/>
      <c r="D186" s="5"/>
      <c r="E186" s="5"/>
    </row>
    <row r="187" spans="1:7" ht="18" customHeight="1">
      <c r="A187" s="107" t="s">
        <v>222</v>
      </c>
      <c r="B187" s="107"/>
      <c r="C187" s="107"/>
      <c r="D187" s="107"/>
      <c r="E187" s="107"/>
      <c r="F187" s="107"/>
      <c r="G187" s="107"/>
    </row>
    <row r="188" spans="2:5" ht="12.75">
      <c r="B188" s="51"/>
      <c r="D188" s="5"/>
      <c r="E188" s="5"/>
    </row>
    <row r="189" spans="2:5" ht="12.75">
      <c r="B189" s="51"/>
      <c r="D189" s="5"/>
      <c r="E189" s="5"/>
    </row>
    <row r="190" spans="2:5" ht="12.75">
      <c r="B190" s="51"/>
      <c r="D190" s="5"/>
      <c r="E190" s="5"/>
    </row>
    <row r="191" spans="2:5" ht="12.75">
      <c r="B191" s="51"/>
      <c r="D191" s="5"/>
      <c r="E191" s="5"/>
    </row>
    <row r="192" spans="2:5" ht="12.75">
      <c r="B192" s="51"/>
      <c r="D192" s="5"/>
      <c r="E192" s="5"/>
    </row>
    <row r="193" spans="2:5" ht="12.75">
      <c r="B193" s="51"/>
      <c r="D193" s="5"/>
      <c r="E193" s="5"/>
    </row>
    <row r="194" spans="2:5" ht="12.75">
      <c r="B194" s="51"/>
      <c r="D194" s="5"/>
      <c r="E194" s="5"/>
    </row>
    <row r="195" spans="2:5" ht="12.75">
      <c r="B195" s="51"/>
      <c r="D195" s="5"/>
      <c r="E195" s="5"/>
    </row>
    <row r="196" spans="2:5" ht="12.75">
      <c r="B196" s="51"/>
      <c r="D196" s="5"/>
      <c r="E196" s="5"/>
    </row>
    <row r="197" spans="2:5" ht="12.75">
      <c r="B197" s="51"/>
      <c r="D197" s="5"/>
      <c r="E197" s="5"/>
    </row>
    <row r="198" spans="2:5" ht="12.75">
      <c r="B198" s="51"/>
      <c r="D198" s="5"/>
      <c r="E198" s="5"/>
    </row>
    <row r="199" spans="2:5" ht="12.75">
      <c r="B199" s="51"/>
      <c r="D199" s="5"/>
      <c r="E199" s="5"/>
    </row>
    <row r="200" spans="2:5" ht="12.75">
      <c r="B200" s="51"/>
      <c r="D200" s="5"/>
      <c r="E200" s="5"/>
    </row>
    <row r="201" spans="2:5" ht="12.75">
      <c r="B201" s="51"/>
      <c r="D201" s="5"/>
      <c r="E201" s="5"/>
    </row>
    <row r="202" spans="2:5" ht="12.75">
      <c r="B202" s="51"/>
      <c r="D202" s="5"/>
      <c r="E202" s="5"/>
    </row>
    <row r="203" spans="2:5" ht="12.75">
      <c r="B203" s="51"/>
      <c r="D203" s="5"/>
      <c r="E203" s="5"/>
    </row>
    <row r="204" spans="2:5" ht="12.75">
      <c r="B204" s="51"/>
      <c r="D204" s="5"/>
      <c r="E204" s="5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  <row r="300" ht="12.75">
      <c r="B300" s="51"/>
    </row>
  </sheetData>
  <sheetProtection/>
  <mergeCells count="8">
    <mergeCell ref="B1:G1"/>
    <mergeCell ref="A187:G187"/>
    <mergeCell ref="A4:C4"/>
    <mergeCell ref="A185:B185"/>
    <mergeCell ref="A6:G6"/>
    <mergeCell ref="A7:G7"/>
    <mergeCell ref="B2:G2"/>
    <mergeCell ref="B3:G3"/>
  </mergeCells>
  <printOptions/>
  <pageMargins left="0.47" right="0.25" top="0.17" bottom="0.45" header="0.17" footer="0.21"/>
  <pageSetup horizontalDpi="600" verticalDpi="600" orientation="portrait" paperSize="9" scale="80" r:id="rId1"/>
  <headerFooter alignWithMargins="0">
    <oddFooter>&amp;CСтраница &amp;P</oddFooter>
  </headerFooter>
  <ignoredErrors>
    <ignoredError sqref="C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la.andreeva</cp:lastModifiedBy>
  <cp:lastPrinted>2012-07-18T09:34:18Z</cp:lastPrinted>
  <dcterms:created xsi:type="dcterms:W3CDTF">1996-10-08T23:32:33Z</dcterms:created>
  <dcterms:modified xsi:type="dcterms:W3CDTF">2012-07-31T07:29:54Z</dcterms:modified>
  <cp:category/>
  <cp:version/>
  <cp:contentType/>
  <cp:contentStatus/>
</cp:coreProperties>
</file>