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.1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hh">'пр.1'!$B$7:$O$8</definedName>
    <definedName name="hj">#REF!</definedName>
    <definedName name="hyh">#REF!</definedName>
    <definedName name="jh">#REF!</definedName>
    <definedName name="ju">#REF!</definedName>
    <definedName name="kio">#REF!</definedName>
    <definedName name="KKK">#REF!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'пр.1'!$B:$O,'пр.1'!$7:$8</definedName>
    <definedName name="_xlnm.Print_Area" localSheetId="0">'пр.1'!$A$1:$O$200</definedName>
  </definedNames>
  <calcPr fullCalcOnLoad="1"/>
</workbook>
</file>

<file path=xl/sharedStrings.xml><?xml version="1.0" encoding="utf-8"?>
<sst xmlns="http://schemas.openxmlformats.org/spreadsheetml/2006/main" count="189" uniqueCount="174">
  <si>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</si>
  <si>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</si>
  <si>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</si>
  <si>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</si>
  <si>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</si>
  <si>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</si>
  <si>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</si>
  <si>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</si>
  <si>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</si>
  <si>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</si>
  <si>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</si>
  <si>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</si>
  <si>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</si>
  <si>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</si>
  <si>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</si>
  <si>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</si>
  <si>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</si>
  <si>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</si>
  <si>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</si>
  <si>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</si>
  <si>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</si>
  <si>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</si>
  <si>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</si>
  <si>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</si>
  <si>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</si>
  <si>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</si>
  <si>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</si>
  <si>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</si>
  <si>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</si>
  <si>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</si>
  <si>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</si>
  <si>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</si>
  <si>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</si>
  <si>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</si>
  <si>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</si>
  <si>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</si>
  <si>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</si>
  <si>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</si>
  <si>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</si>
  <si>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</si>
  <si>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</si>
  <si>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</si>
  <si>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</si>
  <si>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</si>
  <si>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</si>
  <si>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</si>
  <si>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>Доходы</t>
  </si>
  <si>
    <t>1 05 02000 02 0000 110</t>
  </si>
  <si>
    <t>1 06 01000 00 0000 110</t>
  </si>
  <si>
    <t xml:space="preserve">1 06 06000 00 0000 110 </t>
  </si>
  <si>
    <t xml:space="preserve">1 17 05040 04 0000 180 </t>
  </si>
  <si>
    <t>Безвозмездные поступления</t>
  </si>
  <si>
    <t xml:space="preserve"> - субвенции на содержание медицинских вытрезвителей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</si>
  <si>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</si>
  <si>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- субвенции на обеспечение питанием детей в возрасте до трех лет по заключению врачей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</si>
  <si>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</si>
  <si>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</si>
  <si>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</si>
  <si>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</si>
  <si>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</si>
  <si>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</si>
  <si>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</si>
  <si>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</si>
  <si>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</si>
  <si>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</si>
  <si>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</si>
  <si>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</si>
  <si>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</si>
  <si>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</si>
  <si>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</si>
  <si>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</si>
  <si>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</si>
  <si>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</si>
  <si>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</si>
  <si>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</si>
  <si>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</si>
  <si>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</si>
  <si>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</si>
  <si>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</si>
  <si>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</si>
  <si>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</si>
  <si>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</si>
  <si>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</si>
  <si>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</si>
  <si>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</si>
  <si>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иные межбюджетные трансферты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</si>
  <si>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Сумма</t>
  </si>
  <si>
    <t>Тыс.руб.</t>
  </si>
  <si>
    <t xml:space="preserve"> - субсидии на развитие улично-дорожной сети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</si>
  <si>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</si>
  <si>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</si>
  <si>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</si>
  <si>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>2 02 01001 04 0000 151</t>
  </si>
  <si>
    <t>2 02 01003 00 0000 151</t>
  </si>
  <si>
    <t xml:space="preserve">2 02 01003 04 0000 151 </t>
  </si>
  <si>
    <t xml:space="preserve">                                                                                                              от _______________ № ______</t>
  </si>
  <si>
    <t>1 05 03000 01 0000 110</t>
  </si>
  <si>
    <t>Единый сельскохозяйственный налог</t>
  </si>
  <si>
    <t>Плата за наем</t>
  </si>
  <si>
    <t>2012 год</t>
  </si>
  <si>
    <t>2013 год</t>
  </si>
  <si>
    <t>2 02 01003 04 0000 151</t>
  </si>
  <si>
    <t xml:space="preserve"> - субсидии 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</si>
  <si>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</si>
  <si>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</si>
  <si>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</si>
  <si>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</si>
  <si>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</si>
  <si>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</si>
  <si>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субвенции на осуществление полномочий Российской Федерации по подготовке и проведению Всероссийской переписи населения 2010 года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</si>
  <si>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</si>
  <si>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</si>
  <si>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</si>
  <si>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региональногофонда финансовой поддержки</t>
  </si>
  <si>
    <t>ИТОГО</t>
  </si>
  <si>
    <t>Глава города Пскова                                                                               И.Н.Цецерский</t>
  </si>
  <si>
    <t xml:space="preserve">                                                                                                         к Решению Псковской городской Думы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</si>
  <si>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</si>
  <si>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</si>
  <si>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</si>
  <si>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Поступления по группам, подгруппам, статьям классификации доходов в бюджет города Пскова в 2012 году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</si>
  <si>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 </t>
  </si>
  <si>
    <t>1 11 05012 04 0000 120</t>
  </si>
  <si>
    <t>1 13 01994 04 0000 130</t>
  </si>
  <si>
    <t>1 13 02994 04 0000 130</t>
  </si>
  <si>
    <t xml:space="preserve">Прочие доходы от  компенсации затрат бюджетов городских округов </t>
  </si>
  <si>
    <t xml:space="preserve"> - субсидии на осуществление мероприятий по организации питания учащихся  в муниципальных общеобразовательных учреждениях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</si>
  <si>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</si>
  <si>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 - субвенции на выполнение государственных полномочий по созданию административных комиссий  и определению перечня должностных лиц, уполномоченных составлятьпротоколы об административных правонарушения </t>
  </si>
  <si>
    <t xml:space="preserve"> 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 </t>
  </si>
  <si>
    <t xml:space="preserve"> - иные межбюджетные трансферты на воспитание и обучение детей-инвалидов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</si>
  <si>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 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</si>
  <si>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</si>
  <si>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</si>
  <si>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>1 14 06000 00 0000 430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</si>
  <si>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</si>
  <si>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</si>
  <si>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</si>
  <si>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 xml:space="preserve">Прочие доходы от оказания платных услуг (работ) получателями средств бюджетов городских округов </t>
  </si>
  <si>
    <t xml:space="preserve"> - субсидии на финансирование областной долгосрочной целевой программы "Чистая вода на 2011-2015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</si>
  <si>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2011-2015 годы"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</si>
  <si>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</si>
  <si>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</si>
  <si>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</si>
  <si>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</si>
  <si>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</si>
  <si>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</si>
  <si>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</si>
  <si>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</si>
  <si>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</si>
  <si>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</si>
  <si>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изм. +,-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</si>
  <si>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</t>
  </si>
  <si>
    <t xml:space="preserve">Плата за предоставление муниципальных рекламных мест       </t>
  </si>
  <si>
    <t xml:space="preserve"> - субсидии бюджетам на финансовое обеспечение мероприятий по капитальному ремонту многоквартирных домов за счет средств бюджетов</t>
  </si>
  <si>
    <t xml:space="preserve"> -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 </t>
  </si>
  <si>
    <t xml:space="preserve">Сумма </t>
  </si>
  <si>
    <t>изм.+,-</t>
  </si>
  <si>
    <t xml:space="preserve"> - субсидии на  областную долгосрочную целевую программу "Развитие  культурно-познавательного туризма Псковской области на  2010-2016 годы"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</si>
  <si>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</si>
  <si>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субсидии на капитальный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 за счет остатка субсидии из средств федерального бюджета на 01.01.2012</t>
  </si>
  <si>
    <t xml:space="preserve"> - субсидии на реализацию мероприятий федеральной целевой программы "Развитие внутреннего и въездного туризма в Российской Федерации (2011-2018 годы)"</t>
  </si>
  <si>
    <t>-субсидии на финансирование областной долгосрочной целевой программы "Развитие системы образования в Псковской области на 2012-2014 годы"</t>
  </si>
  <si>
    <t xml:space="preserve">-субсидии на финансирование областной долгосрочной  целевой программы "Обеспечение жильем молодых семей Псковской области на 2011-2015 годы" </t>
  </si>
  <si>
    <t xml:space="preserve">-субсидии на финансирование Федеральной целевой программы "Жилище" на 2011-2015 годы, подпрограмма "Обеспечение жильем молодых семей" </t>
  </si>
  <si>
    <t>-субсидии на финансирование ведомственной целевой программы "Содействие занятости населения Псковской области на 2011-2012 годы"</t>
  </si>
  <si>
    <t xml:space="preserve"> -субвенции бюджетам на модернизацию региональных систем общего образования</t>
  </si>
  <si>
    <t xml:space="preserve">                                                                                                                Приложение 1</t>
  </si>
  <si>
    <t>изм.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</si>
  <si>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</si>
  <si>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</si>
  <si>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</si>
  <si>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 </t>
  </si>
  <si>
    <t xml:space="preserve"> - субсидии бюджетам городских округов на финансовое обеспечение мероприятий по капитальному ремонту многоквартирных домов за счет средств Фонда содействия реформированию жилищно-коммунального хозяйства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</si>
</sst>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72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72" fontId="3" fillId="3" borderId="0" xfId="0" applyNumberFormat="1" applyFont="1" applyFill="1" applyAlignment="1">
      <alignment horizontal="center" vertical="center" wrapText="1"/>
    </xf>
    <xf numFmtId="172" fontId="3" fillId="4" borderId="0" xfId="0" applyNumberFormat="1" applyFont="1" applyFill="1" applyAlignment="1">
      <alignment horizontal="center" vertical="center" wrapText="1"/>
    </xf>
    <xf numFmtId="172" fontId="4" fillId="3" borderId="0" xfId="0" applyNumberFormat="1" applyFont="1" applyFill="1" applyAlignment="1">
      <alignment horizontal="center" vertical="center" wrapText="1"/>
    </xf>
    <xf numFmtId="172" fontId="4" fillId="4" borderId="0" xfId="0" applyNumberFormat="1" applyFont="1" applyFill="1" applyAlignment="1">
      <alignment horizontal="center" vertical="center" wrapText="1"/>
    </xf>
    <xf numFmtId="172" fontId="3" fillId="3" borderId="0" xfId="0" applyNumberFormat="1" applyFont="1" applyFill="1" applyAlignment="1">
      <alignment horizontal="center" vertical="center" wrapText="1"/>
    </xf>
    <xf numFmtId="172" fontId="3" fillId="4" borderId="0" xfId="0" applyNumberFormat="1" applyFont="1" applyFill="1" applyAlignment="1">
      <alignment horizontal="center" vertical="center" wrapText="1"/>
    </xf>
    <xf numFmtId="172" fontId="6" fillId="3" borderId="0" xfId="0" applyNumberFormat="1" applyFont="1" applyFill="1" applyAlignment="1">
      <alignment horizontal="center" vertical="center" wrapText="1"/>
    </xf>
    <xf numFmtId="172" fontId="6" fillId="4" borderId="0" xfId="0" applyNumberFormat="1" applyFont="1" applyFill="1" applyAlignment="1">
      <alignment horizontal="center" vertical="center" wrapText="1"/>
    </xf>
    <xf numFmtId="172" fontId="6" fillId="3" borderId="0" xfId="0" applyNumberFormat="1" applyFont="1" applyFill="1" applyAlignment="1">
      <alignment horizontal="center" vertical="center" wrapText="1"/>
    </xf>
    <xf numFmtId="172" fontId="6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72" fontId="6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172" fontId="0" fillId="3" borderId="0" xfId="0" applyNumberForma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 wrapText="1"/>
    </xf>
    <xf numFmtId="172" fontId="5" fillId="3" borderId="0" xfId="0" applyNumberFormat="1" applyFont="1" applyFill="1" applyBorder="1" applyAlignment="1">
      <alignment horizontal="center" vertical="center" wrapText="1"/>
    </xf>
    <xf numFmtId="172" fontId="5" fillId="4" borderId="0" xfId="0" applyNumberFormat="1" applyFont="1" applyFill="1" applyBorder="1" applyAlignment="1">
      <alignment horizontal="center" vertical="center" wrapText="1"/>
    </xf>
    <xf numFmtId="172" fontId="3" fillId="5" borderId="1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Alignment="1">
      <alignment horizontal="center" vertical="center" wrapText="1"/>
    </xf>
    <xf numFmtId="172" fontId="0" fillId="2" borderId="0" xfId="0" applyNumberFormat="1" applyFill="1" applyAlignment="1">
      <alignment horizontal="center" vertical="center" wrapText="1"/>
    </xf>
    <xf numFmtId="172" fontId="3" fillId="2" borderId="0" xfId="0" applyNumberFormat="1" applyFont="1" applyFill="1" applyAlignment="1">
      <alignment horizontal="center" vertical="center" wrapText="1"/>
    </xf>
    <xf numFmtId="172" fontId="4" fillId="2" borderId="0" xfId="0" applyNumberFormat="1" applyFont="1" applyFill="1" applyAlignment="1">
      <alignment horizontal="center" vertical="center" wrapText="1"/>
    </xf>
    <xf numFmtId="172" fontId="6" fillId="2" borderId="0" xfId="0" applyNumberFormat="1" applyFont="1" applyFill="1" applyAlignment="1">
      <alignment horizontal="center" vertical="center" wrapText="1"/>
    </xf>
    <xf numFmtId="172" fontId="6" fillId="2" borderId="0" xfId="0" applyNumberFormat="1" applyFont="1" applyFill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172" fontId="4" fillId="2" borderId="0" xfId="0" applyNumberFormat="1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2" fontId="3" fillId="5" borderId="5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3" fillId="2" borderId="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72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2" fontId="5" fillId="2" borderId="0" xfId="0" applyNumberFormat="1" applyFont="1" applyFill="1" applyAlignment="1">
      <alignment horizontal="center" vertical="center" wrapText="1"/>
    </xf>
    <xf numFmtId="172" fontId="5" fillId="3" borderId="0" xfId="0" applyNumberFormat="1" applyFont="1" applyFill="1" applyAlignment="1">
      <alignment horizontal="center" vertical="center" wrapText="1"/>
    </xf>
    <xf numFmtId="172" fontId="5" fillId="4" borderId="0" xfId="0" applyNumberFormat="1" applyFont="1" applyFill="1" applyAlignment="1">
      <alignment horizontal="center" vertical="center" wrapText="1"/>
    </xf>
    <xf numFmtId="172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2" fontId="3" fillId="2" borderId="5" xfId="0" applyNumberFormat="1" applyFont="1" applyFill="1" applyBorder="1" applyAlignment="1">
      <alignment horizontal="center" vertical="center" wrapText="1"/>
    </xf>
    <xf numFmtId="172" fontId="3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2" fontId="5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5" fillId="2" borderId="9" xfId="0" applyNumberFormat="1" applyFont="1" applyFill="1" applyBorder="1" applyAlignment="1">
      <alignment horizontal="center" vertical="center" wrapText="1"/>
    </xf>
    <xf numFmtId="172" fontId="3" fillId="2" borderId="7" xfId="0" applyNumberFormat="1" applyFont="1" applyFill="1" applyBorder="1" applyAlignment="1">
      <alignment horizontal="center" vertical="center" wrapText="1"/>
    </xf>
    <xf numFmtId="172" fontId="4" fillId="2" borderId="7" xfId="0" applyNumberFormat="1" applyFont="1" applyFill="1" applyBorder="1" applyAlignment="1">
      <alignment horizontal="center" vertical="center" wrapText="1"/>
    </xf>
    <xf numFmtId="172" fontId="6" fillId="2" borderId="7" xfId="0" applyNumberFormat="1" applyFont="1" applyFill="1" applyBorder="1" applyAlignment="1">
      <alignment horizontal="center" vertical="center" wrapText="1"/>
    </xf>
    <xf numFmtId="172" fontId="6" fillId="2" borderId="7" xfId="0" applyNumberFormat="1" applyFont="1" applyFill="1" applyBorder="1" applyAlignment="1">
      <alignment horizontal="center" vertical="center" wrapText="1"/>
    </xf>
    <xf numFmtId="172" fontId="0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3" fillId="2" borderId="11" xfId="0" applyNumberFormat="1" applyFont="1" applyFill="1" applyBorder="1" applyAlignment="1">
      <alignment horizontal="center" vertical="center" wrapText="1"/>
    </xf>
    <xf numFmtId="172" fontId="0" fillId="2" borderId="0" xfId="0" applyNumberForma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2" fontId="0" fillId="2" borderId="0" xfId="0" applyNumberFormat="1" applyFont="1" applyFill="1" applyBorder="1" applyAlignment="1">
      <alignment horizontal="center" vertical="center" wrapText="1"/>
    </xf>
    <xf numFmtId="17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72" fontId="3" fillId="2" borderId="12" xfId="0" applyNumberFormat="1" applyFont="1" applyFill="1" applyBorder="1" applyAlignment="1">
      <alignment horizontal="center" vertical="center" wrapText="1"/>
    </xf>
    <xf numFmtId="172" fontId="11" fillId="2" borderId="0" xfId="0" applyNumberFormat="1" applyFont="1" applyFill="1" applyAlignment="1">
      <alignment horizontal="center" vertical="center" wrapText="1"/>
    </xf>
    <xf numFmtId="172" fontId="3" fillId="2" borderId="5" xfId="0" applyNumberFormat="1" applyFont="1" applyFill="1" applyBorder="1" applyAlignment="1">
      <alignment horizontal="center" vertical="center" wrapText="1"/>
    </xf>
    <xf numFmtId="172" fontId="0" fillId="2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workbookViewId="0" topLeftCell="A190">
      <selection activeCell="Q153" sqref="Q153"/>
    </sheetView>
  </sheetViews>
  <sheetFormatPr defaultColWidth="9.140625" defaultRowHeight="12.75"/>
  <cols>
    <col min="1" max="1" width="26.00390625" style="5" customWidth="1"/>
    <col min="2" max="2" width="60.28125" style="5" customWidth="1"/>
    <col min="3" max="3" width="13.00390625" style="5" hidden="1" customWidth="1"/>
    <col min="4" max="4" width="11.57421875" style="27" hidden="1" customWidth="1"/>
    <col min="5" max="5" width="11.7109375" style="28" hidden="1" customWidth="1"/>
    <col min="6" max="6" width="9.57421875" style="5" hidden="1" customWidth="1"/>
    <col min="7" max="7" width="13.7109375" style="5" hidden="1" customWidth="1"/>
    <col min="8" max="8" width="9.57421875" style="5" hidden="1" customWidth="1"/>
    <col min="9" max="9" width="11.7109375" style="5" hidden="1" customWidth="1"/>
    <col min="10" max="10" width="11.57421875" style="5" hidden="1" customWidth="1"/>
    <col min="11" max="12" width="0.13671875" style="5" hidden="1" customWidth="1"/>
    <col min="13" max="13" width="13.7109375" style="5" hidden="1" customWidth="1"/>
    <col min="14" max="14" width="9.57421875" style="5" hidden="1" customWidth="1"/>
    <col min="15" max="15" width="12.140625" style="5" customWidth="1"/>
    <col min="16" max="16384" width="9.140625" style="5" customWidth="1"/>
  </cols>
  <sheetData>
    <row r="1" spans="1:15" ht="12.75" customHeight="1">
      <c r="A1" s="129" t="s">
        <v>167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.75" customHeight="1">
      <c r="A2" s="129" t="s">
        <v>116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2.75" customHeight="1">
      <c r="A3" s="130" t="s">
        <v>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ht="12.75" customHeight="1"/>
    <row r="5" spans="1:15" ht="37.5" customHeight="1">
      <c r="A5" s="131" t="s">
        <v>120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7.25" customHeight="1">
      <c r="A6" s="132" t="s">
        <v>87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s="30" customFormat="1" ht="41.25" customHeight="1">
      <c r="A7" s="70" t="s">
        <v>34</v>
      </c>
      <c r="B7" s="70" t="s">
        <v>35</v>
      </c>
      <c r="C7" s="70" t="s">
        <v>86</v>
      </c>
      <c r="D7" s="76" t="s">
        <v>99</v>
      </c>
      <c r="E7" s="77" t="s">
        <v>100</v>
      </c>
      <c r="F7" s="70" t="s">
        <v>151</v>
      </c>
      <c r="G7" s="70" t="s">
        <v>156</v>
      </c>
      <c r="H7" s="70" t="s">
        <v>157</v>
      </c>
      <c r="I7" s="70" t="s">
        <v>156</v>
      </c>
      <c r="J7" s="70" t="s">
        <v>157</v>
      </c>
      <c r="K7" s="70" t="s">
        <v>156</v>
      </c>
      <c r="L7" s="70" t="s">
        <v>168</v>
      </c>
      <c r="M7" s="70" t="s">
        <v>86</v>
      </c>
      <c r="N7" s="70" t="s">
        <v>168</v>
      </c>
      <c r="O7" s="70" t="s">
        <v>86</v>
      </c>
    </row>
    <row r="8" spans="1:15" s="30" customFormat="1" ht="12.75" customHeight="1">
      <c r="A8" s="70">
        <v>1</v>
      </c>
      <c r="B8" s="70">
        <v>2</v>
      </c>
      <c r="C8" s="70">
        <v>3</v>
      </c>
      <c r="D8" s="76">
        <v>4</v>
      </c>
      <c r="E8" s="77">
        <v>5</v>
      </c>
      <c r="F8" s="70">
        <v>4</v>
      </c>
      <c r="G8" s="70">
        <v>3</v>
      </c>
      <c r="H8" s="70"/>
      <c r="I8" s="70">
        <v>3</v>
      </c>
      <c r="J8" s="70">
        <v>4</v>
      </c>
      <c r="K8" s="70">
        <v>3</v>
      </c>
      <c r="L8" s="70">
        <v>4</v>
      </c>
      <c r="M8" s="70">
        <v>3</v>
      </c>
      <c r="N8" s="70"/>
      <c r="O8" s="70">
        <v>3</v>
      </c>
    </row>
    <row r="9" spans="1:2" ht="12.75" hidden="1">
      <c r="A9" s="29"/>
      <c r="B9" s="29"/>
    </row>
    <row r="10" spans="1:15" s="84" customFormat="1" ht="24" customHeight="1">
      <c r="A10" s="7" t="s">
        <v>0</v>
      </c>
      <c r="B10" s="7" t="s">
        <v>46</v>
      </c>
      <c r="C10" s="80">
        <f>C12+C14+C18+C28+C33+C48+C52+C56+C68+C69</f>
        <v>1681890.8</v>
      </c>
      <c r="D10" s="81" t="e">
        <f>D12+D14+D18+D28+D33+D48+D52+D56+D68+D69</f>
        <v>#REF!</v>
      </c>
      <c r="E10" s="82" t="e">
        <f>E12+E14+E18+E28+E33+E48+E52+E56+E68+E69</f>
        <v>#REF!</v>
      </c>
      <c r="F10" s="99"/>
      <c r="G10" s="65">
        <f>C10+F10</f>
        <v>1681890.8</v>
      </c>
      <c r="H10" s="113">
        <f>H12+H14+H33+H56</f>
        <v>125303.5</v>
      </c>
      <c r="I10" s="65">
        <f>G10+H10</f>
        <v>1807194.3</v>
      </c>
      <c r="J10" s="80">
        <f>J12+J14+J18+J28+J33+J48+J52+J56+J68+J69</f>
        <v>9196.5</v>
      </c>
      <c r="K10" s="80">
        <f>I10+J10</f>
        <v>1816390.8</v>
      </c>
      <c r="L10" s="80">
        <v>175753</v>
      </c>
      <c r="M10" s="80">
        <f>K10+L10</f>
        <v>1992143.8</v>
      </c>
      <c r="O10" s="80">
        <f>M10+N10</f>
        <v>1992143.8</v>
      </c>
    </row>
    <row r="11" spans="1:9" s="20" customFormat="1" ht="0.75" customHeight="1" hidden="1">
      <c r="A11" s="2"/>
      <c r="B11" s="2"/>
      <c r="D11" s="31"/>
      <c r="E11" s="32"/>
      <c r="F11" s="87"/>
      <c r="G11" s="92"/>
      <c r="H11" s="92"/>
      <c r="I11" s="92"/>
    </row>
    <row r="12" spans="1:15" s="21" customFormat="1" ht="17.25" customHeight="1">
      <c r="A12" s="2" t="s">
        <v>1</v>
      </c>
      <c r="B12" s="2" t="s">
        <v>2</v>
      </c>
      <c r="C12" s="61">
        <f>C13</f>
        <v>895608</v>
      </c>
      <c r="D12" s="33">
        <f>D13</f>
        <v>871821</v>
      </c>
      <c r="E12" s="34">
        <f>E13</f>
        <v>946050</v>
      </c>
      <c r="F12" s="100"/>
      <c r="G12" s="98">
        <f>C12+F12</f>
        <v>895608</v>
      </c>
      <c r="H12" s="93">
        <v>37703.5</v>
      </c>
      <c r="I12" s="93">
        <f aca="true" t="shared" si="0" ref="I12:I75">G12+H12</f>
        <v>933311.5</v>
      </c>
      <c r="J12" s="24">
        <f>J13</f>
        <v>296.5</v>
      </c>
      <c r="K12" s="61">
        <f aca="true" t="shared" si="1" ref="K12:K75">I12+J12</f>
        <v>933608</v>
      </c>
      <c r="M12" s="61">
        <f aca="true" t="shared" si="2" ref="M12:M75">K12+L12</f>
        <v>933608</v>
      </c>
      <c r="O12" s="61">
        <f>M12+N12</f>
        <v>933608</v>
      </c>
    </row>
    <row r="13" spans="1:15" s="20" customFormat="1" ht="17.25" customHeight="1">
      <c r="A13" s="4" t="s">
        <v>3</v>
      </c>
      <c r="B13" s="4" t="s">
        <v>32</v>
      </c>
      <c r="C13" s="62">
        <v>895608</v>
      </c>
      <c r="D13" s="35">
        <v>871821</v>
      </c>
      <c r="E13" s="36">
        <v>946050</v>
      </c>
      <c r="F13" s="101"/>
      <c r="G13" s="110">
        <f>C13+F13</f>
        <v>895608</v>
      </c>
      <c r="H13" s="116">
        <v>37703.5</v>
      </c>
      <c r="I13" s="94">
        <f t="shared" si="0"/>
        <v>933311.5</v>
      </c>
      <c r="J13" s="20">
        <f>3896.5-3600</f>
        <v>296.5</v>
      </c>
      <c r="K13" s="69">
        <f t="shared" si="1"/>
        <v>933608</v>
      </c>
      <c r="M13" s="69">
        <f t="shared" si="2"/>
        <v>933608</v>
      </c>
      <c r="O13" s="69">
        <f aca="true" t="shared" si="3" ref="O13:O70">M13+N13</f>
        <v>933608</v>
      </c>
    </row>
    <row r="14" spans="1:15" s="21" customFormat="1" ht="19.5" customHeight="1">
      <c r="A14" s="2" t="s">
        <v>4</v>
      </c>
      <c r="B14" s="2" t="s">
        <v>5</v>
      </c>
      <c r="C14" s="61">
        <f>C15+C17</f>
        <v>225762</v>
      </c>
      <c r="D14" s="33">
        <f>D15+D17</f>
        <v>220352</v>
      </c>
      <c r="E14" s="34">
        <f>E15+E17</f>
        <v>233468</v>
      </c>
      <c r="F14" s="100"/>
      <c r="G14" s="98">
        <f aca="true" t="shared" si="4" ref="G14:G77">C14+F14</f>
        <v>225762</v>
      </c>
      <c r="H14" s="93">
        <v>20000</v>
      </c>
      <c r="I14" s="93">
        <f t="shared" si="0"/>
        <v>245762</v>
      </c>
      <c r="K14" s="61">
        <f t="shared" si="1"/>
        <v>245762</v>
      </c>
      <c r="M14" s="61">
        <f t="shared" si="2"/>
        <v>245762</v>
      </c>
      <c r="O14" s="61">
        <f t="shared" si="3"/>
        <v>245762</v>
      </c>
    </row>
    <row r="15" spans="1:15" s="20" customFormat="1" ht="27" customHeight="1">
      <c r="A15" s="4" t="s">
        <v>47</v>
      </c>
      <c r="B15" s="4" t="s">
        <v>36</v>
      </c>
      <c r="C15" s="62">
        <v>225722</v>
      </c>
      <c r="D15" s="35">
        <v>220336</v>
      </c>
      <c r="E15" s="36">
        <v>233452</v>
      </c>
      <c r="F15" s="101"/>
      <c r="G15" s="110">
        <f t="shared" si="4"/>
        <v>225722</v>
      </c>
      <c r="H15" s="116">
        <v>20000</v>
      </c>
      <c r="I15" s="94">
        <f t="shared" si="0"/>
        <v>245722</v>
      </c>
      <c r="K15" s="69">
        <f t="shared" si="1"/>
        <v>245722</v>
      </c>
      <c r="M15" s="69">
        <f t="shared" si="2"/>
        <v>245722</v>
      </c>
      <c r="O15" s="69">
        <f t="shared" si="3"/>
        <v>245722</v>
      </c>
    </row>
    <row r="16" spans="1:15" s="20" customFormat="1" ht="4.5" customHeight="1" hidden="1">
      <c r="A16" s="4"/>
      <c r="B16" s="4"/>
      <c r="C16" s="62"/>
      <c r="D16" s="35"/>
      <c r="E16" s="36"/>
      <c r="F16" s="87"/>
      <c r="G16" s="110">
        <f t="shared" si="4"/>
        <v>0</v>
      </c>
      <c r="H16" s="92"/>
      <c r="I16" s="93">
        <f t="shared" si="0"/>
        <v>0</v>
      </c>
      <c r="K16" s="61">
        <f t="shared" si="1"/>
        <v>0</v>
      </c>
      <c r="M16" s="80">
        <f t="shared" si="2"/>
        <v>0</v>
      </c>
      <c r="O16" s="69">
        <f t="shared" si="3"/>
        <v>0</v>
      </c>
    </row>
    <row r="17" spans="1:15" s="20" customFormat="1" ht="21" customHeight="1">
      <c r="A17" s="4" t="s">
        <v>96</v>
      </c>
      <c r="B17" s="4" t="s">
        <v>97</v>
      </c>
      <c r="C17" s="62">
        <v>40</v>
      </c>
      <c r="D17" s="35">
        <v>16</v>
      </c>
      <c r="E17" s="36">
        <v>16</v>
      </c>
      <c r="F17" s="87"/>
      <c r="G17" s="110">
        <f t="shared" si="4"/>
        <v>40</v>
      </c>
      <c r="H17" s="92"/>
      <c r="I17" s="94">
        <f t="shared" si="0"/>
        <v>40</v>
      </c>
      <c r="K17" s="69">
        <f t="shared" si="1"/>
        <v>40</v>
      </c>
      <c r="M17" s="120">
        <f t="shared" si="2"/>
        <v>40</v>
      </c>
      <c r="O17" s="69">
        <f t="shared" si="3"/>
        <v>40</v>
      </c>
    </row>
    <row r="18" spans="1:15" s="25" customFormat="1" ht="18" customHeight="1">
      <c r="A18" s="17" t="s">
        <v>6</v>
      </c>
      <c r="B18" s="17" t="s">
        <v>7</v>
      </c>
      <c r="C18" s="59">
        <f>C21+C23</f>
        <v>148742</v>
      </c>
      <c r="D18" s="37">
        <f>D19+D23</f>
        <v>134835</v>
      </c>
      <c r="E18" s="38">
        <f>E19+E23</f>
        <v>137685</v>
      </c>
      <c r="F18" s="89"/>
      <c r="G18" s="98">
        <f t="shared" si="4"/>
        <v>148742</v>
      </c>
      <c r="H18" s="106"/>
      <c r="I18" s="93">
        <f t="shared" si="0"/>
        <v>148742</v>
      </c>
      <c r="K18" s="61">
        <f t="shared" si="1"/>
        <v>148742</v>
      </c>
      <c r="M18" s="61">
        <f t="shared" si="2"/>
        <v>148742</v>
      </c>
      <c r="O18" s="61">
        <f t="shared" si="3"/>
        <v>148742</v>
      </c>
    </row>
    <row r="19" spans="1:15" s="20" customFormat="1" ht="19.5" customHeight="1" hidden="1">
      <c r="A19" s="4" t="s">
        <v>48</v>
      </c>
      <c r="B19" s="4" t="s">
        <v>8</v>
      </c>
      <c r="C19" s="62">
        <f>C20</f>
        <v>0</v>
      </c>
      <c r="D19" s="35">
        <f>D20</f>
        <v>7668</v>
      </c>
      <c r="E19" s="36">
        <f>E20</f>
        <v>7814</v>
      </c>
      <c r="F19" s="87"/>
      <c r="G19" s="110">
        <f t="shared" si="4"/>
        <v>0</v>
      </c>
      <c r="H19" s="92"/>
      <c r="I19" s="93">
        <f t="shared" si="0"/>
        <v>0</v>
      </c>
      <c r="K19" s="61">
        <f t="shared" si="1"/>
        <v>0</v>
      </c>
      <c r="M19" s="80">
        <f t="shared" si="2"/>
        <v>0</v>
      </c>
      <c r="O19" s="61">
        <f t="shared" si="3"/>
        <v>0</v>
      </c>
    </row>
    <row r="20" spans="1:15" s="23" customFormat="1" ht="46.5" customHeight="1" hidden="1">
      <c r="A20" s="19" t="s">
        <v>58</v>
      </c>
      <c r="B20" s="19" t="s">
        <v>59</v>
      </c>
      <c r="C20" s="63"/>
      <c r="D20" s="39">
        <v>7668</v>
      </c>
      <c r="E20" s="40">
        <v>7814</v>
      </c>
      <c r="F20" s="90"/>
      <c r="G20" s="110">
        <f t="shared" si="4"/>
        <v>0</v>
      </c>
      <c r="H20" s="107"/>
      <c r="I20" s="93">
        <f t="shared" si="0"/>
        <v>0</v>
      </c>
      <c r="K20" s="61">
        <f t="shared" si="1"/>
        <v>0</v>
      </c>
      <c r="M20" s="80">
        <f t="shared" si="2"/>
        <v>0</v>
      </c>
      <c r="O20" s="61">
        <f t="shared" si="3"/>
        <v>0</v>
      </c>
    </row>
    <row r="21" spans="1:15" s="23" customFormat="1" ht="31.5" customHeight="1">
      <c r="A21" s="68" t="s">
        <v>48</v>
      </c>
      <c r="B21" s="17" t="s">
        <v>8</v>
      </c>
      <c r="C21" s="59">
        <f>C22</f>
        <v>7273</v>
      </c>
      <c r="D21" s="39"/>
      <c r="E21" s="40"/>
      <c r="F21" s="90"/>
      <c r="G21" s="110">
        <f t="shared" si="4"/>
        <v>7273</v>
      </c>
      <c r="H21" s="107"/>
      <c r="I21" s="94">
        <f t="shared" si="0"/>
        <v>7273</v>
      </c>
      <c r="K21" s="69">
        <f t="shared" si="1"/>
        <v>7273</v>
      </c>
      <c r="M21" s="69">
        <f t="shared" si="2"/>
        <v>7273</v>
      </c>
      <c r="O21" s="69">
        <f t="shared" si="3"/>
        <v>7273</v>
      </c>
    </row>
    <row r="22" spans="1:15" s="23" customFormat="1" ht="52.5" customHeight="1">
      <c r="A22" s="67" t="s">
        <v>58</v>
      </c>
      <c r="B22" s="12" t="s">
        <v>121</v>
      </c>
      <c r="C22" s="69">
        <v>7273</v>
      </c>
      <c r="D22" s="39"/>
      <c r="E22" s="40"/>
      <c r="F22" s="90"/>
      <c r="G22" s="110">
        <f t="shared" si="4"/>
        <v>7273</v>
      </c>
      <c r="H22" s="107"/>
      <c r="I22" s="94">
        <f t="shared" si="0"/>
        <v>7273</v>
      </c>
      <c r="K22" s="69">
        <f t="shared" si="1"/>
        <v>7273</v>
      </c>
      <c r="M22" s="69">
        <f t="shared" si="2"/>
        <v>7273</v>
      </c>
      <c r="O22" s="69">
        <f t="shared" si="3"/>
        <v>7273</v>
      </c>
    </row>
    <row r="23" spans="1:15" s="20" customFormat="1" ht="20.25" customHeight="1">
      <c r="A23" s="4" t="s">
        <v>49</v>
      </c>
      <c r="B23" s="4" t="s">
        <v>33</v>
      </c>
      <c r="C23" s="62">
        <f>C24+C25</f>
        <v>141469</v>
      </c>
      <c r="D23" s="35">
        <f>D24+D25</f>
        <v>127167</v>
      </c>
      <c r="E23" s="36">
        <f>E24+E25</f>
        <v>129871</v>
      </c>
      <c r="F23" s="87"/>
      <c r="G23" s="110">
        <f t="shared" si="4"/>
        <v>141469</v>
      </c>
      <c r="H23" s="92"/>
      <c r="I23" s="94">
        <f t="shared" si="0"/>
        <v>141469</v>
      </c>
      <c r="K23" s="69">
        <f t="shared" si="1"/>
        <v>141469</v>
      </c>
      <c r="M23" s="69">
        <f t="shared" si="2"/>
        <v>141469</v>
      </c>
      <c r="O23" s="69">
        <f t="shared" si="3"/>
        <v>141469</v>
      </c>
    </row>
    <row r="24" spans="1:15" s="23" customFormat="1" ht="58.5" customHeight="1">
      <c r="A24" s="19" t="s">
        <v>60</v>
      </c>
      <c r="B24" s="19" t="s">
        <v>61</v>
      </c>
      <c r="C24" s="63">
        <v>16550</v>
      </c>
      <c r="D24" s="39">
        <v>10717</v>
      </c>
      <c r="E24" s="40">
        <v>10945</v>
      </c>
      <c r="F24" s="90"/>
      <c r="G24" s="110">
        <f t="shared" si="4"/>
        <v>16550</v>
      </c>
      <c r="H24" s="107"/>
      <c r="I24" s="94">
        <f t="shared" si="0"/>
        <v>16550</v>
      </c>
      <c r="K24" s="69">
        <f t="shared" si="1"/>
        <v>16550</v>
      </c>
      <c r="M24" s="69">
        <f t="shared" si="2"/>
        <v>16550</v>
      </c>
      <c r="O24" s="69">
        <f t="shared" si="3"/>
        <v>16550</v>
      </c>
    </row>
    <row r="25" spans="1:15" s="23" customFormat="1" ht="58.5" customHeight="1">
      <c r="A25" s="45" t="s">
        <v>62</v>
      </c>
      <c r="B25" s="19" t="s">
        <v>63</v>
      </c>
      <c r="C25" s="63">
        <v>124919</v>
      </c>
      <c r="D25" s="39">
        <v>116450</v>
      </c>
      <c r="E25" s="40">
        <v>118926</v>
      </c>
      <c r="F25" s="90"/>
      <c r="G25" s="110">
        <f t="shared" si="4"/>
        <v>124919</v>
      </c>
      <c r="H25" s="107"/>
      <c r="I25" s="94">
        <f t="shared" si="0"/>
        <v>124919</v>
      </c>
      <c r="K25" s="69">
        <f t="shared" si="1"/>
        <v>124919</v>
      </c>
      <c r="M25" s="69">
        <f t="shared" si="2"/>
        <v>124919</v>
      </c>
      <c r="O25" s="69">
        <f t="shared" si="3"/>
        <v>124919</v>
      </c>
    </row>
    <row r="26" spans="1:15" s="20" customFormat="1" ht="4.5" customHeight="1" hidden="1">
      <c r="A26" s="4"/>
      <c r="B26" s="4"/>
      <c r="C26" s="62"/>
      <c r="D26" s="35"/>
      <c r="E26" s="36"/>
      <c r="F26" s="87"/>
      <c r="G26" s="110">
        <f t="shared" si="4"/>
        <v>0</v>
      </c>
      <c r="H26" s="92"/>
      <c r="I26" s="93">
        <f t="shared" si="0"/>
        <v>0</v>
      </c>
      <c r="K26" s="61">
        <f t="shared" si="1"/>
        <v>0</v>
      </c>
      <c r="M26" s="80">
        <f t="shared" si="2"/>
        <v>0</v>
      </c>
      <c r="O26" s="61">
        <f t="shared" si="3"/>
        <v>0</v>
      </c>
    </row>
    <row r="27" spans="1:15" s="20" customFormat="1" ht="18.75" customHeight="1" hidden="1">
      <c r="A27" s="4"/>
      <c r="B27" s="4"/>
      <c r="C27" s="62"/>
      <c r="D27" s="35"/>
      <c r="E27" s="36"/>
      <c r="F27" s="87"/>
      <c r="G27" s="110">
        <f t="shared" si="4"/>
        <v>0</v>
      </c>
      <c r="H27" s="92"/>
      <c r="I27" s="93">
        <f t="shared" si="0"/>
        <v>0</v>
      </c>
      <c r="K27" s="61">
        <f t="shared" si="1"/>
        <v>0</v>
      </c>
      <c r="M27" s="80">
        <f t="shared" si="2"/>
        <v>0</v>
      </c>
      <c r="O27" s="61">
        <f t="shared" si="3"/>
        <v>0</v>
      </c>
    </row>
    <row r="28" spans="1:15" s="25" customFormat="1" ht="16.5" customHeight="1">
      <c r="A28" s="17" t="s">
        <v>10</v>
      </c>
      <c r="B28" s="17" t="s">
        <v>11</v>
      </c>
      <c r="C28" s="59">
        <v>14818</v>
      </c>
      <c r="D28" s="37">
        <v>84187</v>
      </c>
      <c r="E28" s="38">
        <v>85214</v>
      </c>
      <c r="F28" s="89"/>
      <c r="G28" s="98">
        <f t="shared" si="4"/>
        <v>14818</v>
      </c>
      <c r="H28" s="106"/>
      <c r="I28" s="93">
        <f t="shared" si="0"/>
        <v>14818</v>
      </c>
      <c r="K28" s="61">
        <f t="shared" si="1"/>
        <v>14818</v>
      </c>
      <c r="M28" s="61">
        <f t="shared" si="2"/>
        <v>14818</v>
      </c>
      <c r="O28" s="61">
        <f t="shared" si="3"/>
        <v>14818</v>
      </c>
    </row>
    <row r="29" spans="1:15" s="20" customFormat="1" ht="0.75" customHeight="1" hidden="1">
      <c r="A29" s="2"/>
      <c r="B29" s="2"/>
      <c r="C29" s="62"/>
      <c r="D29" s="35"/>
      <c r="E29" s="36"/>
      <c r="F29" s="87"/>
      <c r="G29" s="110">
        <f t="shared" si="4"/>
        <v>0</v>
      </c>
      <c r="H29" s="92"/>
      <c r="I29" s="93">
        <f t="shared" si="0"/>
        <v>0</v>
      </c>
      <c r="K29" s="61">
        <f t="shared" si="1"/>
        <v>0</v>
      </c>
      <c r="M29" s="61">
        <f t="shared" si="2"/>
        <v>0</v>
      </c>
      <c r="O29" s="61">
        <f t="shared" si="3"/>
        <v>0</v>
      </c>
    </row>
    <row r="30" spans="1:15" s="20" customFormat="1" ht="31.5" customHeight="1" hidden="1">
      <c r="A30" s="2" t="s">
        <v>9</v>
      </c>
      <c r="B30" s="2" t="s">
        <v>43</v>
      </c>
      <c r="C30" s="62"/>
      <c r="D30" s="35"/>
      <c r="E30" s="36"/>
      <c r="F30" s="87"/>
      <c r="G30" s="110">
        <f t="shared" si="4"/>
        <v>0</v>
      </c>
      <c r="H30" s="92"/>
      <c r="I30" s="93">
        <f t="shared" si="0"/>
        <v>0</v>
      </c>
      <c r="K30" s="61">
        <f t="shared" si="1"/>
        <v>0</v>
      </c>
      <c r="M30" s="61">
        <f t="shared" si="2"/>
        <v>0</v>
      </c>
      <c r="O30" s="61">
        <f t="shared" si="3"/>
        <v>0</v>
      </c>
    </row>
    <row r="31" spans="1:15" s="20" customFormat="1" ht="44.25" customHeight="1" hidden="1">
      <c r="A31" s="4" t="s">
        <v>12</v>
      </c>
      <c r="B31" s="4" t="s">
        <v>37</v>
      </c>
      <c r="C31" s="62"/>
      <c r="D31" s="35"/>
      <c r="E31" s="36"/>
      <c r="F31" s="87"/>
      <c r="G31" s="110">
        <f t="shared" si="4"/>
        <v>0</v>
      </c>
      <c r="H31" s="92"/>
      <c r="I31" s="93">
        <f t="shared" si="0"/>
        <v>0</v>
      </c>
      <c r="K31" s="61">
        <f t="shared" si="1"/>
        <v>0</v>
      </c>
      <c r="M31" s="61">
        <f t="shared" si="2"/>
        <v>0</v>
      </c>
      <c r="O31" s="61">
        <f t="shared" si="3"/>
        <v>0</v>
      </c>
    </row>
    <row r="32" spans="1:15" s="20" customFormat="1" ht="6" customHeight="1" hidden="1">
      <c r="A32" s="4"/>
      <c r="B32" s="4"/>
      <c r="C32" s="62"/>
      <c r="D32" s="35"/>
      <c r="E32" s="36"/>
      <c r="F32" s="87"/>
      <c r="G32" s="110">
        <f t="shared" si="4"/>
        <v>0</v>
      </c>
      <c r="H32" s="92"/>
      <c r="I32" s="93">
        <f t="shared" si="0"/>
        <v>0</v>
      </c>
      <c r="K32" s="61">
        <f t="shared" si="1"/>
        <v>0</v>
      </c>
      <c r="M32" s="61">
        <f t="shared" si="2"/>
        <v>0</v>
      </c>
      <c r="O32" s="61">
        <f t="shared" si="3"/>
        <v>0</v>
      </c>
    </row>
    <row r="33" spans="1:15" s="25" customFormat="1" ht="34.5" customHeight="1">
      <c r="A33" s="17" t="s">
        <v>13</v>
      </c>
      <c r="B33" s="17" t="s">
        <v>38</v>
      </c>
      <c r="C33" s="59">
        <f>C34+C42+C44</f>
        <v>95534</v>
      </c>
      <c r="D33" s="37" t="e">
        <f>#REF!+D34+D42+D44</f>
        <v>#REF!</v>
      </c>
      <c r="E33" s="38" t="e">
        <f>#REF!+E34+E42+E44</f>
        <v>#REF!</v>
      </c>
      <c r="F33" s="78"/>
      <c r="G33" s="98">
        <f t="shared" si="4"/>
        <v>95534</v>
      </c>
      <c r="H33" s="98">
        <v>1000</v>
      </c>
      <c r="I33" s="93">
        <f t="shared" si="0"/>
        <v>96534</v>
      </c>
      <c r="J33" s="69">
        <f>J34+J42+J44</f>
        <v>5900</v>
      </c>
      <c r="K33" s="61">
        <f t="shared" si="1"/>
        <v>102434</v>
      </c>
      <c r="M33" s="61">
        <f t="shared" si="2"/>
        <v>102434</v>
      </c>
      <c r="O33" s="61">
        <f t="shared" si="3"/>
        <v>102434</v>
      </c>
    </row>
    <row r="34" spans="1:15" s="20" customFormat="1" ht="88.5" customHeight="1">
      <c r="A34" s="4" t="s">
        <v>14</v>
      </c>
      <c r="B34" s="4" t="s">
        <v>147</v>
      </c>
      <c r="C34" s="62">
        <f>C35+C36+C37</f>
        <v>82200</v>
      </c>
      <c r="D34" s="35">
        <f>D36+D37</f>
        <v>76656</v>
      </c>
      <c r="E34" s="36">
        <f>E36+E37</f>
        <v>70656</v>
      </c>
      <c r="F34" s="101"/>
      <c r="G34" s="110">
        <f t="shared" si="4"/>
        <v>82200</v>
      </c>
      <c r="H34" s="116">
        <v>1000</v>
      </c>
      <c r="I34" s="94">
        <f t="shared" si="0"/>
        <v>83200</v>
      </c>
      <c r="J34" s="62">
        <f>J35+J36+J37</f>
        <v>4300</v>
      </c>
      <c r="K34" s="69">
        <f t="shared" si="1"/>
        <v>87500</v>
      </c>
      <c r="M34" s="69">
        <f t="shared" si="2"/>
        <v>87500</v>
      </c>
      <c r="O34" s="69">
        <f t="shared" si="3"/>
        <v>87500</v>
      </c>
    </row>
    <row r="35" spans="1:15" s="20" customFormat="1" ht="88.5" customHeight="1">
      <c r="A35" s="6" t="s">
        <v>122</v>
      </c>
      <c r="B35" s="6" t="s">
        <v>64</v>
      </c>
      <c r="C35" s="64">
        <v>68000</v>
      </c>
      <c r="D35" s="35"/>
      <c r="E35" s="36"/>
      <c r="F35" s="87"/>
      <c r="G35" s="110">
        <f t="shared" si="4"/>
        <v>68000</v>
      </c>
      <c r="H35" s="115"/>
      <c r="I35" s="94">
        <f t="shared" si="0"/>
        <v>68000</v>
      </c>
      <c r="K35" s="69">
        <f t="shared" si="1"/>
        <v>68000</v>
      </c>
      <c r="M35" s="69">
        <f t="shared" si="2"/>
        <v>68000</v>
      </c>
      <c r="O35" s="69">
        <f t="shared" si="3"/>
        <v>68000</v>
      </c>
    </row>
    <row r="36" spans="1:15" s="22" customFormat="1" ht="86.25" customHeight="1">
      <c r="A36" s="6" t="s">
        <v>117</v>
      </c>
      <c r="B36" s="6" t="s">
        <v>148</v>
      </c>
      <c r="C36" s="64">
        <v>4500</v>
      </c>
      <c r="D36" s="41">
        <v>52656</v>
      </c>
      <c r="E36" s="42">
        <v>52656</v>
      </c>
      <c r="F36" s="95"/>
      <c r="G36" s="110">
        <f t="shared" si="4"/>
        <v>4500</v>
      </c>
      <c r="H36" s="118"/>
      <c r="I36" s="94">
        <f t="shared" si="0"/>
        <v>4500</v>
      </c>
      <c r="K36" s="69">
        <f t="shared" si="1"/>
        <v>4500</v>
      </c>
      <c r="M36" s="69">
        <f t="shared" si="2"/>
        <v>4500</v>
      </c>
      <c r="O36" s="69">
        <f t="shared" si="3"/>
        <v>4500</v>
      </c>
    </row>
    <row r="37" spans="1:15" s="22" customFormat="1" ht="77.25" customHeight="1">
      <c r="A37" s="6" t="s">
        <v>55</v>
      </c>
      <c r="B37" s="6" t="s">
        <v>149</v>
      </c>
      <c r="C37" s="64">
        <v>9700</v>
      </c>
      <c r="D37" s="41">
        <v>24000</v>
      </c>
      <c r="E37" s="42">
        <v>18000</v>
      </c>
      <c r="F37" s="102"/>
      <c r="G37" s="110">
        <f t="shared" si="4"/>
        <v>9700</v>
      </c>
      <c r="H37" s="117">
        <v>1000</v>
      </c>
      <c r="I37" s="94">
        <f t="shared" si="0"/>
        <v>10700</v>
      </c>
      <c r="J37" s="123">
        <v>4300</v>
      </c>
      <c r="K37" s="69">
        <f t="shared" si="1"/>
        <v>15000</v>
      </c>
      <c r="M37" s="69">
        <f t="shared" si="2"/>
        <v>15000</v>
      </c>
      <c r="O37" s="69">
        <f t="shared" si="3"/>
        <v>15000</v>
      </c>
    </row>
    <row r="38" spans="1:15" s="20" customFormat="1" ht="28.5" hidden="1">
      <c r="A38" s="4"/>
      <c r="B38" s="4" t="s">
        <v>30</v>
      </c>
      <c r="C38" s="62"/>
      <c r="D38" s="35"/>
      <c r="E38" s="36"/>
      <c r="F38" s="87"/>
      <c r="G38" s="110">
        <f t="shared" si="4"/>
        <v>0</v>
      </c>
      <c r="H38" s="92"/>
      <c r="I38" s="93">
        <f t="shared" si="0"/>
        <v>0</v>
      </c>
      <c r="K38" s="61">
        <f t="shared" si="1"/>
        <v>0</v>
      </c>
      <c r="M38" s="80">
        <f t="shared" si="2"/>
        <v>0</v>
      </c>
      <c r="O38" s="69">
        <f t="shared" si="3"/>
        <v>0</v>
      </c>
    </row>
    <row r="39" spans="1:15" s="20" customFormat="1" ht="15.75" hidden="1">
      <c r="A39" s="4"/>
      <c r="B39" s="4" t="s">
        <v>31</v>
      </c>
      <c r="C39" s="62"/>
      <c r="D39" s="35"/>
      <c r="E39" s="36"/>
      <c r="F39" s="87"/>
      <c r="G39" s="110">
        <f t="shared" si="4"/>
        <v>0</v>
      </c>
      <c r="H39" s="92"/>
      <c r="I39" s="93">
        <f t="shared" si="0"/>
        <v>0</v>
      </c>
      <c r="K39" s="61">
        <f t="shared" si="1"/>
        <v>0</v>
      </c>
      <c r="M39" s="80">
        <f t="shared" si="2"/>
        <v>0</v>
      </c>
      <c r="O39" s="69">
        <f t="shared" si="3"/>
        <v>0</v>
      </c>
    </row>
    <row r="40" spans="1:15" s="20" customFormat="1" ht="15.75" hidden="1">
      <c r="A40" s="4"/>
      <c r="B40" s="4" t="s">
        <v>15</v>
      </c>
      <c r="C40" s="62"/>
      <c r="D40" s="35"/>
      <c r="E40" s="36"/>
      <c r="F40" s="87"/>
      <c r="G40" s="110">
        <f t="shared" si="4"/>
        <v>0</v>
      </c>
      <c r="H40" s="92"/>
      <c r="I40" s="93">
        <f t="shared" si="0"/>
        <v>0</v>
      </c>
      <c r="K40" s="61">
        <f t="shared" si="1"/>
        <v>0</v>
      </c>
      <c r="M40" s="80">
        <f t="shared" si="2"/>
        <v>0</v>
      </c>
      <c r="O40" s="69">
        <f t="shared" si="3"/>
        <v>0</v>
      </c>
    </row>
    <row r="41" spans="1:15" s="20" customFormat="1" ht="15.75" hidden="1">
      <c r="A41" s="4"/>
      <c r="B41" s="4" t="s">
        <v>16</v>
      </c>
      <c r="C41" s="62"/>
      <c r="D41" s="35"/>
      <c r="E41" s="36"/>
      <c r="F41" s="87"/>
      <c r="G41" s="110">
        <f t="shared" si="4"/>
        <v>0</v>
      </c>
      <c r="H41" s="92"/>
      <c r="I41" s="93">
        <f t="shared" si="0"/>
        <v>0</v>
      </c>
      <c r="K41" s="61">
        <f t="shared" si="1"/>
        <v>0</v>
      </c>
      <c r="M41" s="80">
        <f t="shared" si="2"/>
        <v>0</v>
      </c>
      <c r="O41" s="69">
        <f t="shared" si="3"/>
        <v>0</v>
      </c>
    </row>
    <row r="42" spans="1:15" s="20" customFormat="1" ht="59.25" customHeight="1">
      <c r="A42" s="4" t="s">
        <v>56</v>
      </c>
      <c r="B42" s="4" t="s">
        <v>57</v>
      </c>
      <c r="C42" s="62">
        <v>1834</v>
      </c>
      <c r="D42" s="35">
        <v>3700</v>
      </c>
      <c r="E42" s="36">
        <v>3700</v>
      </c>
      <c r="F42" s="87"/>
      <c r="G42" s="110">
        <f t="shared" si="4"/>
        <v>1834</v>
      </c>
      <c r="H42" s="92"/>
      <c r="I42" s="94">
        <f t="shared" si="0"/>
        <v>1834</v>
      </c>
      <c r="J42" s="62">
        <v>1600</v>
      </c>
      <c r="K42" s="69">
        <f t="shared" si="1"/>
        <v>3434</v>
      </c>
      <c r="M42" s="69">
        <f t="shared" si="2"/>
        <v>3434</v>
      </c>
      <c r="O42" s="69">
        <f t="shared" si="3"/>
        <v>3434</v>
      </c>
    </row>
    <row r="43" spans="1:15" s="20" customFormat="1" ht="0.75" customHeight="1" hidden="1">
      <c r="A43" s="4"/>
      <c r="B43" s="4"/>
      <c r="C43" s="62"/>
      <c r="D43" s="35"/>
      <c r="E43" s="36"/>
      <c r="F43" s="87"/>
      <c r="G43" s="110">
        <f t="shared" si="4"/>
        <v>0</v>
      </c>
      <c r="H43" s="92"/>
      <c r="I43" s="94">
        <f t="shared" si="0"/>
        <v>0</v>
      </c>
      <c r="K43" s="69">
        <f t="shared" si="1"/>
        <v>0</v>
      </c>
      <c r="M43" s="69">
        <f t="shared" si="2"/>
        <v>0</v>
      </c>
      <c r="O43" s="61">
        <f t="shared" si="3"/>
        <v>0</v>
      </c>
    </row>
    <row r="44" spans="1:15" s="20" customFormat="1" ht="91.5" customHeight="1">
      <c r="A44" s="4" t="s">
        <v>65</v>
      </c>
      <c r="B44" s="4" t="s">
        <v>150</v>
      </c>
      <c r="C44" s="62">
        <v>11500</v>
      </c>
      <c r="D44" s="35">
        <v>8000</v>
      </c>
      <c r="E44" s="36">
        <v>8000</v>
      </c>
      <c r="F44" s="87"/>
      <c r="G44" s="110">
        <f t="shared" si="4"/>
        <v>11500</v>
      </c>
      <c r="H44" s="92"/>
      <c r="I44" s="94">
        <f t="shared" si="0"/>
        <v>11500</v>
      </c>
      <c r="K44" s="69">
        <f t="shared" si="1"/>
        <v>11500</v>
      </c>
      <c r="M44" s="69">
        <f t="shared" si="2"/>
        <v>11500</v>
      </c>
      <c r="O44" s="69">
        <f t="shared" si="3"/>
        <v>11500</v>
      </c>
    </row>
    <row r="45" spans="1:15" s="20" customFormat="1" ht="4.5" customHeight="1" hidden="1">
      <c r="A45" s="4"/>
      <c r="B45" s="4"/>
      <c r="C45" s="62"/>
      <c r="D45" s="35"/>
      <c r="E45" s="36"/>
      <c r="F45" s="87"/>
      <c r="G45" s="110">
        <f t="shared" si="4"/>
        <v>0</v>
      </c>
      <c r="H45" s="92"/>
      <c r="I45" s="94">
        <f t="shared" si="0"/>
        <v>0</v>
      </c>
      <c r="K45" s="61">
        <f t="shared" si="1"/>
        <v>0</v>
      </c>
      <c r="M45" s="69">
        <f t="shared" si="2"/>
        <v>0</v>
      </c>
      <c r="O45" s="69">
        <f t="shared" si="3"/>
        <v>0</v>
      </c>
    </row>
    <row r="46" spans="1:15" s="23" customFormat="1" ht="35.25" customHeight="1">
      <c r="A46" s="19"/>
      <c r="B46" s="19" t="s">
        <v>153</v>
      </c>
      <c r="C46" s="63">
        <v>3500</v>
      </c>
      <c r="D46" s="39">
        <v>3500</v>
      </c>
      <c r="E46" s="40">
        <v>3500</v>
      </c>
      <c r="F46" s="90"/>
      <c r="G46" s="110">
        <f t="shared" si="4"/>
        <v>3500</v>
      </c>
      <c r="H46" s="107"/>
      <c r="I46" s="94">
        <f t="shared" si="0"/>
        <v>3500</v>
      </c>
      <c r="K46" s="69">
        <f t="shared" si="1"/>
        <v>3500</v>
      </c>
      <c r="M46" s="69">
        <f t="shared" si="2"/>
        <v>3500</v>
      </c>
      <c r="O46" s="69">
        <f t="shared" si="3"/>
        <v>3500</v>
      </c>
    </row>
    <row r="47" spans="1:15" s="23" customFormat="1" ht="18" customHeight="1">
      <c r="A47" s="19"/>
      <c r="B47" s="19" t="s">
        <v>98</v>
      </c>
      <c r="C47" s="63">
        <v>8000</v>
      </c>
      <c r="D47" s="39">
        <v>4500</v>
      </c>
      <c r="E47" s="40">
        <v>4500</v>
      </c>
      <c r="F47" s="90"/>
      <c r="G47" s="110">
        <f t="shared" si="4"/>
        <v>8000</v>
      </c>
      <c r="H47" s="107"/>
      <c r="I47" s="94">
        <f t="shared" si="0"/>
        <v>8000</v>
      </c>
      <c r="K47" s="69">
        <f t="shared" si="1"/>
        <v>8000</v>
      </c>
      <c r="M47" s="69">
        <f t="shared" si="2"/>
        <v>8000</v>
      </c>
      <c r="O47" s="69">
        <f t="shared" si="3"/>
        <v>8000</v>
      </c>
    </row>
    <row r="48" spans="1:15" s="21" customFormat="1" ht="21.75" customHeight="1">
      <c r="A48" s="2" t="s">
        <v>17</v>
      </c>
      <c r="B48" s="2" t="s">
        <v>66</v>
      </c>
      <c r="C48" s="61">
        <f>C49</f>
        <v>7200</v>
      </c>
      <c r="D48" s="33">
        <f>D49</f>
        <v>6071</v>
      </c>
      <c r="E48" s="34">
        <f>E49</f>
        <v>6071</v>
      </c>
      <c r="F48" s="88"/>
      <c r="G48" s="98">
        <f t="shared" si="4"/>
        <v>7200</v>
      </c>
      <c r="H48" s="105"/>
      <c r="I48" s="93">
        <f t="shared" si="0"/>
        <v>7200</v>
      </c>
      <c r="K48" s="61">
        <f t="shared" si="1"/>
        <v>7200</v>
      </c>
      <c r="M48" s="61">
        <f t="shared" si="2"/>
        <v>7200</v>
      </c>
      <c r="O48" s="69">
        <f t="shared" si="3"/>
        <v>7200</v>
      </c>
    </row>
    <row r="49" spans="1:15" s="20" customFormat="1" ht="20.25" customHeight="1">
      <c r="A49" s="4" t="s">
        <v>18</v>
      </c>
      <c r="B49" s="4" t="s">
        <v>39</v>
      </c>
      <c r="C49" s="62">
        <v>7200</v>
      </c>
      <c r="D49" s="35">
        <v>6071</v>
      </c>
      <c r="E49" s="36">
        <v>6071</v>
      </c>
      <c r="F49" s="87"/>
      <c r="G49" s="110">
        <f t="shared" si="4"/>
        <v>7200</v>
      </c>
      <c r="H49" s="92"/>
      <c r="I49" s="94">
        <f t="shared" si="0"/>
        <v>7200</v>
      </c>
      <c r="K49" s="69">
        <f t="shared" si="1"/>
        <v>7200</v>
      </c>
      <c r="M49" s="69">
        <f t="shared" si="2"/>
        <v>7200</v>
      </c>
      <c r="O49" s="69">
        <f t="shared" si="3"/>
        <v>7200</v>
      </c>
    </row>
    <row r="50" spans="1:15" s="20" customFormat="1" ht="0.75" customHeight="1" hidden="1">
      <c r="A50" s="4"/>
      <c r="B50" s="4"/>
      <c r="C50" s="62"/>
      <c r="D50" s="35"/>
      <c r="E50" s="36"/>
      <c r="F50" s="87"/>
      <c r="G50" s="110">
        <f t="shared" si="4"/>
        <v>0</v>
      </c>
      <c r="H50" s="92"/>
      <c r="I50" s="93">
        <f t="shared" si="0"/>
        <v>0</v>
      </c>
      <c r="K50" s="61">
        <f t="shared" si="1"/>
        <v>0</v>
      </c>
      <c r="M50" s="61">
        <f t="shared" si="2"/>
        <v>0</v>
      </c>
      <c r="O50" s="69">
        <f t="shared" si="3"/>
        <v>0</v>
      </c>
    </row>
    <row r="51" spans="1:15" s="20" customFormat="1" ht="6" customHeight="1" hidden="1">
      <c r="A51" s="4"/>
      <c r="B51" s="4"/>
      <c r="C51" s="62"/>
      <c r="D51" s="35"/>
      <c r="E51" s="36"/>
      <c r="F51" s="87"/>
      <c r="G51" s="110">
        <f t="shared" si="4"/>
        <v>0</v>
      </c>
      <c r="H51" s="92"/>
      <c r="I51" s="93">
        <f t="shared" si="0"/>
        <v>0</v>
      </c>
      <c r="K51" s="61">
        <f t="shared" si="1"/>
        <v>0</v>
      </c>
      <c r="M51" s="61">
        <f t="shared" si="2"/>
        <v>0</v>
      </c>
      <c r="O51" s="69">
        <f t="shared" si="3"/>
        <v>0</v>
      </c>
    </row>
    <row r="52" spans="1:15" s="21" customFormat="1" ht="32.25" customHeight="1">
      <c r="A52" s="2" t="s">
        <v>19</v>
      </c>
      <c r="B52" s="2" t="s">
        <v>40</v>
      </c>
      <c r="C52" s="61">
        <f>C53+C54</f>
        <v>795.8</v>
      </c>
      <c r="D52" s="33">
        <f>D53</f>
        <v>249316.3</v>
      </c>
      <c r="E52" s="34">
        <f>E53</f>
        <v>268381.7</v>
      </c>
      <c r="F52" s="88"/>
      <c r="G52" s="98">
        <f t="shared" si="4"/>
        <v>795.8</v>
      </c>
      <c r="H52" s="105"/>
      <c r="I52" s="93">
        <f t="shared" si="0"/>
        <v>795.8</v>
      </c>
      <c r="K52" s="61">
        <f t="shared" si="1"/>
        <v>795.8</v>
      </c>
      <c r="M52" s="61">
        <f t="shared" si="2"/>
        <v>795.8</v>
      </c>
      <c r="O52" s="69">
        <f t="shared" si="3"/>
        <v>795.8</v>
      </c>
    </row>
    <row r="53" spans="1:15" s="20" customFormat="1" ht="39" customHeight="1">
      <c r="A53" s="6" t="s">
        <v>123</v>
      </c>
      <c r="B53" s="6" t="s">
        <v>138</v>
      </c>
      <c r="C53" s="64">
        <v>495.8</v>
      </c>
      <c r="D53" s="35">
        <f>D54</f>
        <v>249316.3</v>
      </c>
      <c r="E53" s="36">
        <f>E54</f>
        <v>268381.7</v>
      </c>
      <c r="F53" s="87"/>
      <c r="G53" s="110">
        <f t="shared" si="4"/>
        <v>495.8</v>
      </c>
      <c r="H53" s="92"/>
      <c r="I53" s="94">
        <f t="shared" si="0"/>
        <v>495.8</v>
      </c>
      <c r="K53" s="69">
        <f t="shared" si="1"/>
        <v>495.8</v>
      </c>
      <c r="M53" s="69">
        <f t="shared" si="2"/>
        <v>495.8</v>
      </c>
      <c r="O53" s="69">
        <f t="shared" si="3"/>
        <v>495.8</v>
      </c>
    </row>
    <row r="54" spans="1:15" s="23" customFormat="1" ht="42.75" customHeight="1">
      <c r="A54" s="19" t="s">
        <v>124</v>
      </c>
      <c r="B54" s="19" t="s">
        <v>125</v>
      </c>
      <c r="C54" s="63">
        <v>300</v>
      </c>
      <c r="D54" s="39">
        <v>249316.3</v>
      </c>
      <c r="E54" s="40">
        <v>268381.7</v>
      </c>
      <c r="F54" s="90"/>
      <c r="G54" s="110">
        <f t="shared" si="4"/>
        <v>300</v>
      </c>
      <c r="H54" s="107"/>
      <c r="I54" s="94">
        <f t="shared" si="0"/>
        <v>300</v>
      </c>
      <c r="K54" s="69">
        <f t="shared" si="1"/>
        <v>300</v>
      </c>
      <c r="M54" s="69">
        <f t="shared" si="2"/>
        <v>300</v>
      </c>
      <c r="O54" s="69">
        <f t="shared" si="3"/>
        <v>300</v>
      </c>
    </row>
    <row r="55" spans="1:15" s="20" customFormat="1" ht="6" customHeight="1" hidden="1">
      <c r="A55" s="4"/>
      <c r="B55" s="4"/>
      <c r="C55" s="62"/>
      <c r="D55" s="35"/>
      <c r="E55" s="32"/>
      <c r="F55" s="87"/>
      <c r="G55" s="110">
        <f t="shared" si="4"/>
        <v>0</v>
      </c>
      <c r="H55" s="92"/>
      <c r="I55" s="93">
        <f t="shared" si="0"/>
        <v>0</v>
      </c>
      <c r="K55" s="61">
        <f t="shared" si="1"/>
        <v>0</v>
      </c>
      <c r="M55" s="61">
        <f t="shared" si="2"/>
        <v>0</v>
      </c>
      <c r="O55" s="61">
        <f t="shared" si="3"/>
        <v>0</v>
      </c>
    </row>
    <row r="56" spans="1:15" s="21" customFormat="1" ht="30">
      <c r="A56" s="2" t="s">
        <v>20</v>
      </c>
      <c r="B56" s="2" t="s">
        <v>41</v>
      </c>
      <c r="C56" s="61">
        <f>C57+C58+C64</f>
        <v>270200</v>
      </c>
      <c r="D56" s="33">
        <f>D57+D58+D64</f>
        <v>37000</v>
      </c>
      <c r="E56" s="43">
        <f>E57+E58+E64</f>
        <v>31500</v>
      </c>
      <c r="F56" s="100"/>
      <c r="G56" s="98">
        <f t="shared" si="4"/>
        <v>270200</v>
      </c>
      <c r="H56" s="93">
        <v>66600</v>
      </c>
      <c r="I56" s="93">
        <f t="shared" si="0"/>
        <v>336800</v>
      </c>
      <c r="K56" s="61">
        <f t="shared" si="1"/>
        <v>336800</v>
      </c>
      <c r="L56" s="61">
        <f>L57+L58+L64</f>
        <v>175753</v>
      </c>
      <c r="M56" s="61">
        <f t="shared" si="2"/>
        <v>512553</v>
      </c>
      <c r="O56" s="61">
        <f t="shared" si="3"/>
        <v>512553</v>
      </c>
    </row>
    <row r="57" spans="1:15" s="20" customFormat="1" ht="32.25" customHeight="1">
      <c r="A57" s="4" t="s">
        <v>67</v>
      </c>
      <c r="B57" s="4" t="s">
        <v>68</v>
      </c>
      <c r="C57" s="62">
        <v>4000</v>
      </c>
      <c r="D57" s="35">
        <v>4000</v>
      </c>
      <c r="E57" s="36">
        <v>3500</v>
      </c>
      <c r="F57" s="87"/>
      <c r="G57" s="110">
        <f t="shared" si="4"/>
        <v>4000</v>
      </c>
      <c r="H57" s="92"/>
      <c r="I57" s="94">
        <f t="shared" si="0"/>
        <v>4000</v>
      </c>
      <c r="K57" s="69">
        <f t="shared" si="1"/>
        <v>4000</v>
      </c>
      <c r="M57" s="69">
        <f t="shared" si="2"/>
        <v>4000</v>
      </c>
      <c r="O57" s="69">
        <f t="shared" si="3"/>
        <v>4000</v>
      </c>
    </row>
    <row r="58" spans="1:15" s="20" customFormat="1" ht="81" customHeight="1">
      <c r="A58" s="4" t="s">
        <v>21</v>
      </c>
      <c r="B58" s="4" t="s">
        <v>146</v>
      </c>
      <c r="C58" s="62">
        <f>C63</f>
        <v>55000</v>
      </c>
      <c r="D58" s="35">
        <f>D63</f>
        <v>25000</v>
      </c>
      <c r="E58" s="36">
        <f>E63</f>
        <v>20000</v>
      </c>
      <c r="F58" s="101"/>
      <c r="G58" s="110">
        <f t="shared" si="4"/>
        <v>55000</v>
      </c>
      <c r="H58" s="116">
        <v>66600</v>
      </c>
      <c r="I58" s="94">
        <f t="shared" si="0"/>
        <v>121600</v>
      </c>
      <c r="K58" s="69">
        <f t="shared" si="1"/>
        <v>121600</v>
      </c>
      <c r="L58" s="20">
        <f>L63</f>
        <v>121714.7</v>
      </c>
      <c r="M58" s="69">
        <f t="shared" si="2"/>
        <v>243314.7</v>
      </c>
      <c r="O58" s="69">
        <f t="shared" si="3"/>
        <v>243314.7</v>
      </c>
    </row>
    <row r="59" spans="1:15" s="20" customFormat="1" ht="6.75" customHeight="1" hidden="1">
      <c r="A59" s="4"/>
      <c r="B59" s="4"/>
      <c r="C59" s="62"/>
      <c r="D59" s="35"/>
      <c r="E59" s="36"/>
      <c r="F59" s="87"/>
      <c r="G59" s="110">
        <f t="shared" si="4"/>
        <v>0</v>
      </c>
      <c r="H59" s="115"/>
      <c r="I59" s="94">
        <f t="shared" si="0"/>
        <v>0</v>
      </c>
      <c r="K59" s="69">
        <f t="shared" si="1"/>
        <v>0</v>
      </c>
      <c r="M59" s="69"/>
      <c r="O59" s="69"/>
    </row>
    <row r="60" spans="1:15" s="20" customFormat="1" ht="2.25" customHeight="1" hidden="1">
      <c r="A60" s="4"/>
      <c r="B60" s="4"/>
      <c r="C60" s="62"/>
      <c r="D60" s="35"/>
      <c r="E60" s="36"/>
      <c r="F60" s="87"/>
      <c r="G60" s="110">
        <f t="shared" si="4"/>
        <v>0</v>
      </c>
      <c r="H60" s="115"/>
      <c r="I60" s="94">
        <f t="shared" si="0"/>
        <v>0</v>
      </c>
      <c r="K60" s="69">
        <f t="shared" si="1"/>
        <v>0</v>
      </c>
      <c r="M60" s="69"/>
      <c r="O60" s="69"/>
    </row>
    <row r="61" spans="1:15" s="20" customFormat="1" ht="52.5" customHeight="1" hidden="1">
      <c r="A61" s="4"/>
      <c r="B61" s="4"/>
      <c r="C61" s="62"/>
      <c r="D61" s="35"/>
      <c r="E61" s="36"/>
      <c r="F61" s="87"/>
      <c r="G61" s="110">
        <f t="shared" si="4"/>
        <v>0</v>
      </c>
      <c r="H61" s="115"/>
      <c r="I61" s="94">
        <f t="shared" si="0"/>
        <v>0</v>
      </c>
      <c r="K61" s="69">
        <f t="shared" si="1"/>
        <v>0</v>
      </c>
      <c r="M61" s="69"/>
      <c r="O61" s="69"/>
    </row>
    <row r="62" spans="1:15" s="20" customFormat="1" ht="1.5" customHeight="1" hidden="1">
      <c r="A62" s="4"/>
      <c r="B62" s="4"/>
      <c r="C62" s="62"/>
      <c r="D62" s="35"/>
      <c r="E62" s="36"/>
      <c r="F62" s="87"/>
      <c r="G62" s="110">
        <f t="shared" si="4"/>
        <v>0</v>
      </c>
      <c r="H62" s="115"/>
      <c r="I62" s="94">
        <f t="shared" si="0"/>
        <v>0</v>
      </c>
      <c r="K62" s="69">
        <f t="shared" si="1"/>
        <v>0</v>
      </c>
      <c r="M62" s="69"/>
      <c r="O62" s="69"/>
    </row>
    <row r="63" spans="1:15" s="23" customFormat="1" ht="108" customHeight="1">
      <c r="A63" s="19" t="s">
        <v>144</v>
      </c>
      <c r="B63" s="19" t="s">
        <v>145</v>
      </c>
      <c r="C63" s="63">
        <v>55000</v>
      </c>
      <c r="D63" s="39">
        <v>25000</v>
      </c>
      <c r="E63" s="40">
        <v>20000</v>
      </c>
      <c r="F63" s="103"/>
      <c r="G63" s="110">
        <f t="shared" si="4"/>
        <v>55000</v>
      </c>
      <c r="H63" s="117">
        <v>66600</v>
      </c>
      <c r="I63" s="94">
        <f t="shared" si="0"/>
        <v>121600</v>
      </c>
      <c r="K63" s="69">
        <f t="shared" si="1"/>
        <v>121600</v>
      </c>
      <c r="L63" s="23">
        <v>121714.7</v>
      </c>
      <c r="M63" s="69">
        <f t="shared" si="2"/>
        <v>243314.7</v>
      </c>
      <c r="O63" s="94">
        <f t="shared" si="3"/>
        <v>243314.7</v>
      </c>
    </row>
    <row r="64" spans="1:15" s="20" customFormat="1" ht="60" customHeight="1">
      <c r="A64" s="8" t="s">
        <v>134</v>
      </c>
      <c r="B64" s="8" t="s">
        <v>132</v>
      </c>
      <c r="C64" s="62">
        <f>C66+C67</f>
        <v>211200</v>
      </c>
      <c r="D64" s="35">
        <v>8000</v>
      </c>
      <c r="E64" s="36">
        <v>8000</v>
      </c>
      <c r="F64" s="87"/>
      <c r="G64" s="110">
        <f t="shared" si="4"/>
        <v>211200</v>
      </c>
      <c r="H64" s="92"/>
      <c r="I64" s="94">
        <f t="shared" si="0"/>
        <v>211200</v>
      </c>
      <c r="K64" s="69">
        <f t="shared" si="1"/>
        <v>211200</v>
      </c>
      <c r="L64" s="20">
        <f>L66+L67</f>
        <v>54038.3</v>
      </c>
      <c r="M64" s="69">
        <f t="shared" si="2"/>
        <v>265238.3</v>
      </c>
      <c r="O64" s="69">
        <f t="shared" si="3"/>
        <v>265238.3</v>
      </c>
    </row>
    <row r="65" spans="1:15" s="20" customFormat="1" ht="19.5" customHeight="1" hidden="1">
      <c r="A65" s="4"/>
      <c r="B65" s="4"/>
      <c r="C65" s="62"/>
      <c r="D65" s="35"/>
      <c r="E65" s="36"/>
      <c r="F65" s="87"/>
      <c r="G65" s="110">
        <f t="shared" si="4"/>
        <v>0</v>
      </c>
      <c r="H65" s="92"/>
      <c r="I65" s="93">
        <f t="shared" si="0"/>
        <v>0</v>
      </c>
      <c r="K65" s="69">
        <f t="shared" si="1"/>
        <v>0</v>
      </c>
      <c r="M65" s="69"/>
      <c r="O65" s="69"/>
    </row>
    <row r="66" spans="1:15" s="20" customFormat="1" ht="63" customHeight="1">
      <c r="A66" s="6" t="s">
        <v>133</v>
      </c>
      <c r="B66" s="6" t="s">
        <v>135</v>
      </c>
      <c r="C66" s="64">
        <v>11200</v>
      </c>
      <c r="D66" s="35"/>
      <c r="E66" s="36"/>
      <c r="F66" s="87"/>
      <c r="G66" s="110">
        <f t="shared" si="4"/>
        <v>11200</v>
      </c>
      <c r="H66" s="92"/>
      <c r="I66" s="94">
        <f t="shared" si="0"/>
        <v>11200</v>
      </c>
      <c r="K66" s="69">
        <f t="shared" si="1"/>
        <v>11200</v>
      </c>
      <c r="M66" s="69">
        <f t="shared" si="2"/>
        <v>11200</v>
      </c>
      <c r="O66" s="94">
        <f t="shared" si="3"/>
        <v>11200</v>
      </c>
    </row>
    <row r="67" spans="1:15" s="20" customFormat="1" ht="70.5" customHeight="1">
      <c r="A67" s="6" t="s">
        <v>136</v>
      </c>
      <c r="B67" s="6" t="s">
        <v>137</v>
      </c>
      <c r="C67" s="64">
        <v>200000</v>
      </c>
      <c r="D67" s="35"/>
      <c r="E67" s="36"/>
      <c r="F67" s="87"/>
      <c r="G67" s="110">
        <f t="shared" si="4"/>
        <v>200000</v>
      </c>
      <c r="H67" s="92"/>
      <c r="I67" s="94">
        <f t="shared" si="0"/>
        <v>200000</v>
      </c>
      <c r="K67" s="69">
        <f t="shared" si="1"/>
        <v>200000</v>
      </c>
      <c r="L67" s="20">
        <v>54038.3</v>
      </c>
      <c r="M67" s="69">
        <f t="shared" si="2"/>
        <v>254038.3</v>
      </c>
      <c r="O67" s="69">
        <f t="shared" si="3"/>
        <v>254038.3</v>
      </c>
    </row>
    <row r="68" spans="1:15" s="21" customFormat="1" ht="23.25" customHeight="1">
      <c r="A68" s="2" t="s">
        <v>22</v>
      </c>
      <c r="B68" s="2" t="s">
        <v>23</v>
      </c>
      <c r="C68" s="61">
        <v>21861</v>
      </c>
      <c r="D68" s="33">
        <v>27237</v>
      </c>
      <c r="E68" s="34">
        <v>27237</v>
      </c>
      <c r="F68" s="88"/>
      <c r="G68" s="110">
        <f t="shared" si="4"/>
        <v>21861</v>
      </c>
      <c r="H68" s="105"/>
      <c r="I68" s="98">
        <f t="shared" si="0"/>
        <v>21861</v>
      </c>
      <c r="J68" s="69">
        <v>3000</v>
      </c>
      <c r="K68" s="61">
        <f t="shared" si="1"/>
        <v>24861</v>
      </c>
      <c r="M68" s="61">
        <f t="shared" si="2"/>
        <v>24861</v>
      </c>
      <c r="O68" s="61">
        <f t="shared" si="3"/>
        <v>24861</v>
      </c>
    </row>
    <row r="69" spans="1:15" s="21" customFormat="1" ht="21.75" customHeight="1">
      <c r="A69" s="2" t="s">
        <v>24</v>
      </c>
      <c r="B69" s="2" t="s">
        <v>25</v>
      </c>
      <c r="C69" s="61">
        <f>C70</f>
        <v>1370</v>
      </c>
      <c r="D69" s="33">
        <f>D70</f>
        <v>1370</v>
      </c>
      <c r="E69" s="34">
        <f>E70</f>
        <v>1370</v>
      </c>
      <c r="F69" s="88"/>
      <c r="G69" s="110">
        <f t="shared" si="4"/>
        <v>1370</v>
      </c>
      <c r="H69" s="105"/>
      <c r="I69" s="98">
        <f t="shared" si="0"/>
        <v>1370</v>
      </c>
      <c r="K69" s="59">
        <f t="shared" si="1"/>
        <v>1370</v>
      </c>
      <c r="M69" s="61">
        <f t="shared" si="2"/>
        <v>1370</v>
      </c>
      <c r="O69" s="61">
        <f t="shared" si="3"/>
        <v>1370</v>
      </c>
    </row>
    <row r="70" spans="1:15" s="20" customFormat="1" ht="17.25" customHeight="1">
      <c r="A70" s="4" t="s">
        <v>50</v>
      </c>
      <c r="B70" s="4" t="s">
        <v>69</v>
      </c>
      <c r="C70" s="62">
        <v>1370</v>
      </c>
      <c r="D70" s="35">
        <v>1370</v>
      </c>
      <c r="E70" s="36">
        <v>1370</v>
      </c>
      <c r="F70" s="87"/>
      <c r="G70" s="110">
        <f t="shared" si="4"/>
        <v>1370</v>
      </c>
      <c r="H70" s="92"/>
      <c r="I70" s="94">
        <f t="shared" si="0"/>
        <v>1370</v>
      </c>
      <c r="K70" s="69">
        <f t="shared" si="1"/>
        <v>1370</v>
      </c>
      <c r="M70" s="69">
        <f t="shared" si="2"/>
        <v>1370</v>
      </c>
      <c r="O70" s="69">
        <f t="shared" si="3"/>
        <v>1370</v>
      </c>
    </row>
    <row r="71" spans="1:15" s="26" customFormat="1" ht="17.25" customHeight="1">
      <c r="A71" s="46" t="s">
        <v>26</v>
      </c>
      <c r="B71" s="47" t="s">
        <v>51</v>
      </c>
      <c r="C71" s="65" t="e">
        <f>C72</f>
        <v>#REF!</v>
      </c>
      <c r="D71" s="56" t="e">
        <f>D72</f>
        <v>#REF!</v>
      </c>
      <c r="E71" s="57" t="e">
        <f>E72</f>
        <v>#REF!</v>
      </c>
      <c r="F71" s="100">
        <v>20900</v>
      </c>
      <c r="G71" s="111" t="e">
        <f t="shared" si="4"/>
        <v>#REF!</v>
      </c>
      <c r="H71" s="93">
        <v>633627</v>
      </c>
      <c r="I71" s="65">
        <f>I72</f>
        <v>1692729</v>
      </c>
      <c r="J71" s="65">
        <f>J72</f>
        <v>77678.3</v>
      </c>
      <c r="K71" s="80">
        <f t="shared" si="1"/>
        <v>1770407.3</v>
      </c>
      <c r="M71" s="80">
        <f t="shared" si="2"/>
        <v>1770407.3</v>
      </c>
      <c r="N71" s="93">
        <f>N72</f>
        <v>22963</v>
      </c>
      <c r="O71" s="65">
        <f>M71+N71</f>
        <v>1793370.3</v>
      </c>
    </row>
    <row r="72" spans="1:15" s="26" customFormat="1" ht="35.25" customHeight="1">
      <c r="A72" s="10" t="s">
        <v>73</v>
      </c>
      <c r="B72" s="17" t="s">
        <v>74</v>
      </c>
      <c r="C72" s="65" t="e">
        <f>C73+C80+C150+C182</f>
        <v>#REF!</v>
      </c>
      <c r="D72" s="56" t="e">
        <f>D73+D80+D150+D182</f>
        <v>#REF!</v>
      </c>
      <c r="E72" s="57" t="e">
        <f>E73+E80+E150+E182</f>
        <v>#REF!</v>
      </c>
      <c r="F72" s="100">
        <v>20900</v>
      </c>
      <c r="G72" s="111" t="e">
        <f t="shared" si="4"/>
        <v>#REF!</v>
      </c>
      <c r="H72" s="93">
        <f>H73+H80+H150+H182</f>
        <v>633627</v>
      </c>
      <c r="I72" s="65">
        <f>I73+I80+I150+I182</f>
        <v>1692729</v>
      </c>
      <c r="J72" s="65">
        <f>J73+J80+J150+J182</f>
        <v>77678.3</v>
      </c>
      <c r="K72" s="80">
        <f t="shared" si="1"/>
        <v>1770407.3</v>
      </c>
      <c r="M72" s="80">
        <f t="shared" si="2"/>
        <v>1770407.3</v>
      </c>
      <c r="N72" s="93">
        <f>N73+N80+N150+N182</f>
        <v>22963</v>
      </c>
      <c r="O72" s="65">
        <f>M72+N72</f>
        <v>1793370.3</v>
      </c>
    </row>
    <row r="73" spans="1:15" ht="30">
      <c r="A73" s="10" t="s">
        <v>27</v>
      </c>
      <c r="B73" s="17" t="s">
        <v>75</v>
      </c>
      <c r="C73" s="59">
        <f>C74+C76</f>
        <v>35456</v>
      </c>
      <c r="D73" s="37">
        <f>D74+D76</f>
        <v>35994</v>
      </c>
      <c r="E73" s="38">
        <f>E74+E76</f>
        <v>253</v>
      </c>
      <c r="F73" s="97"/>
      <c r="G73" s="98">
        <f t="shared" si="4"/>
        <v>35456</v>
      </c>
      <c r="H73" s="98">
        <f>H74</f>
        <v>30000</v>
      </c>
      <c r="I73" s="93">
        <f t="shared" si="0"/>
        <v>65456</v>
      </c>
      <c r="J73" s="60">
        <f>J74</f>
        <v>31839</v>
      </c>
      <c r="K73" s="61">
        <f t="shared" si="1"/>
        <v>97295</v>
      </c>
      <c r="M73" s="61">
        <f t="shared" si="2"/>
        <v>97295</v>
      </c>
      <c r="O73" s="59">
        <f>M73+N73</f>
        <v>97295</v>
      </c>
    </row>
    <row r="74" spans="1:15" ht="30">
      <c r="A74" s="10" t="s">
        <v>76</v>
      </c>
      <c r="B74" s="17" t="s">
        <v>77</v>
      </c>
      <c r="C74" s="59">
        <f>C75</f>
        <v>35456</v>
      </c>
      <c r="D74" s="37">
        <f>D75</f>
        <v>35994</v>
      </c>
      <c r="E74" s="38">
        <f>E75</f>
        <v>253</v>
      </c>
      <c r="F74" s="97"/>
      <c r="G74" s="98">
        <f t="shared" si="4"/>
        <v>35456</v>
      </c>
      <c r="H74" s="98">
        <f>H75</f>
        <v>30000</v>
      </c>
      <c r="I74" s="93">
        <f t="shared" si="0"/>
        <v>65456</v>
      </c>
      <c r="J74" s="60">
        <f>J75</f>
        <v>31839</v>
      </c>
      <c r="K74" s="61">
        <f t="shared" si="1"/>
        <v>97295</v>
      </c>
      <c r="M74" s="61">
        <f t="shared" si="2"/>
        <v>97295</v>
      </c>
      <c r="O74" s="59">
        <f aca="true" t="shared" si="5" ref="O74:O137">M74+N74</f>
        <v>97295</v>
      </c>
    </row>
    <row r="75" spans="1:15" ht="57">
      <c r="A75" s="3" t="s">
        <v>92</v>
      </c>
      <c r="B75" s="4" t="s">
        <v>113</v>
      </c>
      <c r="C75" s="60">
        <v>35456</v>
      </c>
      <c r="D75" s="54">
        <v>35994</v>
      </c>
      <c r="E75" s="55">
        <v>253</v>
      </c>
      <c r="F75" s="97"/>
      <c r="G75" s="110">
        <f t="shared" si="4"/>
        <v>35456</v>
      </c>
      <c r="H75" s="114">
        <v>30000</v>
      </c>
      <c r="I75" s="94">
        <f t="shared" si="0"/>
        <v>65456</v>
      </c>
      <c r="J75" s="60">
        <v>31839</v>
      </c>
      <c r="K75" s="69">
        <f t="shared" si="1"/>
        <v>97295</v>
      </c>
      <c r="M75" s="69">
        <f t="shared" si="2"/>
        <v>97295</v>
      </c>
      <c r="O75" s="69">
        <f t="shared" si="5"/>
        <v>97295</v>
      </c>
    </row>
    <row r="76" spans="1:15" ht="30" hidden="1">
      <c r="A76" s="10" t="s">
        <v>93</v>
      </c>
      <c r="B76" s="17" t="s">
        <v>89</v>
      </c>
      <c r="C76" s="59">
        <f>C77</f>
        <v>0</v>
      </c>
      <c r="D76" s="37">
        <f>D77</f>
        <v>0</v>
      </c>
      <c r="E76" s="38">
        <f>E77</f>
        <v>0</v>
      </c>
      <c r="F76" s="97"/>
      <c r="G76" s="110">
        <f t="shared" si="4"/>
        <v>0</v>
      </c>
      <c r="H76" s="108"/>
      <c r="I76" s="75">
        <f aca="true" t="shared" si="6" ref="I76:I139">G76+H76</f>
        <v>0</v>
      </c>
      <c r="K76" s="61">
        <f>I76+J76</f>
        <v>0</v>
      </c>
      <c r="M76" s="80">
        <f>K76+L76</f>
        <v>0</v>
      </c>
      <c r="O76" s="59">
        <f t="shared" si="5"/>
        <v>0</v>
      </c>
    </row>
    <row r="77" spans="1:15" ht="30" hidden="1">
      <c r="A77" s="10" t="s">
        <v>93</v>
      </c>
      <c r="B77" s="17" t="s">
        <v>89</v>
      </c>
      <c r="C77" s="59">
        <f>C78+C79</f>
        <v>0</v>
      </c>
      <c r="D77" s="37">
        <f>D78+D79</f>
        <v>0</v>
      </c>
      <c r="E77" s="38">
        <f>E78+E79</f>
        <v>0</v>
      </c>
      <c r="F77" s="97"/>
      <c r="G77" s="110">
        <f t="shared" si="4"/>
        <v>0</v>
      </c>
      <c r="H77" s="108"/>
      <c r="I77" s="86">
        <f t="shared" si="6"/>
        <v>0</v>
      </c>
      <c r="K77" s="61">
        <f>I77+J77</f>
        <v>0</v>
      </c>
      <c r="M77" s="80">
        <f>K77+L77</f>
        <v>0</v>
      </c>
      <c r="O77" s="59">
        <f t="shared" si="5"/>
        <v>0</v>
      </c>
    </row>
    <row r="78" spans="1:15" ht="28.5" hidden="1">
      <c r="A78" s="3" t="s">
        <v>94</v>
      </c>
      <c r="B78" s="4" t="s">
        <v>90</v>
      </c>
      <c r="F78" s="97"/>
      <c r="G78" s="110">
        <f aca="true" t="shared" si="7" ref="G78:G141">C78+F78</f>
        <v>0</v>
      </c>
      <c r="H78" s="108"/>
      <c r="I78" s="86">
        <f t="shared" si="6"/>
        <v>0</v>
      </c>
      <c r="K78" s="61">
        <f>I78+J78</f>
        <v>0</v>
      </c>
      <c r="M78" s="80">
        <f>K78+L78</f>
        <v>0</v>
      </c>
      <c r="O78" s="59">
        <f t="shared" si="5"/>
        <v>0</v>
      </c>
    </row>
    <row r="79" spans="1:15" ht="28.5" hidden="1">
      <c r="A79" s="16" t="s">
        <v>101</v>
      </c>
      <c r="B79" s="12" t="s">
        <v>90</v>
      </c>
      <c r="F79" s="97"/>
      <c r="G79" s="110">
        <f t="shared" si="7"/>
        <v>0</v>
      </c>
      <c r="H79" s="108"/>
      <c r="I79" s="86">
        <f t="shared" si="6"/>
        <v>0</v>
      </c>
      <c r="K79" s="61">
        <f>I79+J79</f>
        <v>0</v>
      </c>
      <c r="M79" s="80">
        <f>K79+L79</f>
        <v>0</v>
      </c>
      <c r="O79" s="59">
        <f t="shared" si="5"/>
        <v>0</v>
      </c>
    </row>
    <row r="80" spans="1:15" ht="45">
      <c r="A80" s="10" t="s">
        <v>29</v>
      </c>
      <c r="B80" s="17" t="s">
        <v>78</v>
      </c>
      <c r="C80" s="59">
        <f>C84+C86+C87+C89+C90+C91+C92+C93+C94+C95+C99</f>
        <v>445569</v>
      </c>
      <c r="D80" s="37" t="e">
        <f>D82+D87+D88+D99+D100+D101+D102+D103+D104+D105+D106+D107+D108+D109+D110+D111+D112+D113+D114+D115+D116+D117+D118+D119+D120+D121+D122+D123+D124+D125+D126+D127+#REF!+D135+D136+D137+D138+D139+D140+D141+D142</f>
        <v>#REF!</v>
      </c>
      <c r="E80" s="38" t="e">
        <f>E82+E87+E88+E99+E100+E101+E102+E103+E104+E105+E106+E107+E108+E109+E110+E111+E112+E113+E114+E115+E116+E117+E118+E119+E120+E121+E122+E123+E124+E125+E126+E127+#REF!+E135+E136+E137+E138+E139+E140+E141+E142</f>
        <v>#REF!</v>
      </c>
      <c r="F80" s="78">
        <v>20900</v>
      </c>
      <c r="G80" s="98">
        <f t="shared" si="7"/>
        <v>466469</v>
      </c>
      <c r="H80" s="98">
        <f>H90+H91+H96+H97+H98+H99</f>
        <v>591255</v>
      </c>
      <c r="I80" s="98">
        <f t="shared" si="6"/>
        <v>1057724</v>
      </c>
      <c r="J80" s="122">
        <f>J84+J86+J87+J89+J90+J91+J92+J93+J94+J95+J96+J97+J98+J99+J144+J145+J146+J147+J148+J149</f>
        <v>17887.3</v>
      </c>
      <c r="K80" s="61">
        <f>I80+J80</f>
        <v>1075611.3</v>
      </c>
      <c r="M80" s="61">
        <f>K80+L80</f>
        <v>1075611.3</v>
      </c>
      <c r="N80" s="60">
        <f>N131+N147</f>
        <v>22963</v>
      </c>
      <c r="O80" s="59">
        <f t="shared" si="5"/>
        <v>1098574.3</v>
      </c>
    </row>
    <row r="81" spans="1:15" ht="15.75">
      <c r="A81" s="1"/>
      <c r="B81" s="9" t="s">
        <v>44</v>
      </c>
      <c r="F81" s="97"/>
      <c r="G81" s="110"/>
      <c r="H81" s="29"/>
      <c r="I81" s="94"/>
      <c r="K81" s="61"/>
      <c r="M81" s="80"/>
      <c r="O81" s="59"/>
    </row>
    <row r="82" spans="1:15" ht="57" hidden="1">
      <c r="A82" s="3"/>
      <c r="B82" s="4" t="s">
        <v>102</v>
      </c>
      <c r="F82" s="97"/>
      <c r="G82" s="110">
        <f t="shared" si="7"/>
        <v>0</v>
      </c>
      <c r="H82" s="29"/>
      <c r="I82" s="94">
        <f t="shared" si="6"/>
        <v>0</v>
      </c>
      <c r="K82" s="61">
        <f>I82+J82</f>
        <v>0</v>
      </c>
      <c r="M82" s="80">
        <f>K82+L82</f>
        <v>0</v>
      </c>
      <c r="O82" s="59">
        <f t="shared" si="5"/>
        <v>0</v>
      </c>
    </row>
    <row r="83" spans="1:15" ht="15.75" hidden="1">
      <c r="A83" s="3"/>
      <c r="B83" s="4" t="s">
        <v>88</v>
      </c>
      <c r="F83" s="97"/>
      <c r="G83" s="110">
        <f t="shared" si="7"/>
        <v>0</v>
      </c>
      <c r="H83" s="29"/>
      <c r="I83" s="94">
        <f t="shared" si="6"/>
        <v>0</v>
      </c>
      <c r="K83" s="61">
        <f>I83+J83</f>
        <v>0</v>
      </c>
      <c r="M83" s="80">
        <f>K83+L83</f>
        <v>0</v>
      </c>
      <c r="O83" s="59">
        <f t="shared" si="5"/>
        <v>0</v>
      </c>
    </row>
    <row r="84" spans="1:15" ht="33" customHeight="1">
      <c r="A84" s="3"/>
      <c r="B84" s="4" t="s">
        <v>139</v>
      </c>
      <c r="C84" s="60">
        <v>92000</v>
      </c>
      <c r="F84" s="97"/>
      <c r="G84" s="110">
        <f t="shared" si="7"/>
        <v>92000</v>
      </c>
      <c r="H84" s="29"/>
      <c r="I84" s="94">
        <f t="shared" si="6"/>
        <v>92000</v>
      </c>
      <c r="K84" s="69">
        <f>I84+J84</f>
        <v>92000</v>
      </c>
      <c r="M84" s="69">
        <f>K84+L84</f>
        <v>92000</v>
      </c>
      <c r="O84" s="69">
        <f t="shared" si="5"/>
        <v>92000</v>
      </c>
    </row>
    <row r="85" spans="1:15" ht="0.75" customHeight="1">
      <c r="A85" s="3"/>
      <c r="B85" s="14"/>
      <c r="C85" s="60"/>
      <c r="F85" s="97"/>
      <c r="G85" s="110">
        <f t="shared" si="7"/>
        <v>0</v>
      </c>
      <c r="H85" s="29"/>
      <c r="I85" s="94">
        <f t="shared" si="6"/>
        <v>0</v>
      </c>
      <c r="K85" s="69"/>
      <c r="M85" s="69"/>
      <c r="O85" s="69">
        <f t="shared" si="5"/>
        <v>0</v>
      </c>
    </row>
    <row r="86" spans="1:15" ht="56.25" customHeight="1">
      <c r="A86" s="3"/>
      <c r="B86" s="4" t="s">
        <v>140</v>
      </c>
      <c r="C86" s="60">
        <v>49700</v>
      </c>
      <c r="F86" s="97"/>
      <c r="G86" s="110">
        <f t="shared" si="7"/>
        <v>49700</v>
      </c>
      <c r="H86" s="29"/>
      <c r="I86" s="94">
        <f t="shared" si="6"/>
        <v>49700</v>
      </c>
      <c r="K86" s="69">
        <f aca="true" t="shared" si="8" ref="K86:K98">I86+J86</f>
        <v>49700</v>
      </c>
      <c r="M86" s="94">
        <f aca="true" t="shared" si="9" ref="M86:M98">K86+L86</f>
        <v>49700</v>
      </c>
      <c r="O86" s="69">
        <f t="shared" si="5"/>
        <v>49700</v>
      </c>
    </row>
    <row r="87" spans="1:15" ht="47.25" customHeight="1">
      <c r="A87" s="3"/>
      <c r="B87" s="4" t="s">
        <v>126</v>
      </c>
      <c r="C87" s="60">
        <v>46063</v>
      </c>
      <c r="D87" s="54">
        <v>42050</v>
      </c>
      <c r="E87" s="55">
        <v>45873</v>
      </c>
      <c r="F87" s="97"/>
      <c r="G87" s="110">
        <f t="shared" si="7"/>
        <v>46063</v>
      </c>
      <c r="H87" s="29"/>
      <c r="I87" s="94">
        <f t="shared" si="6"/>
        <v>46063</v>
      </c>
      <c r="K87" s="69">
        <f t="shared" si="8"/>
        <v>46063</v>
      </c>
      <c r="M87" s="69">
        <f t="shared" si="9"/>
        <v>46063</v>
      </c>
      <c r="O87" s="69">
        <f t="shared" si="5"/>
        <v>46063</v>
      </c>
    </row>
    <row r="88" spans="1:15" ht="45.75" customHeight="1" hidden="1">
      <c r="A88" s="3"/>
      <c r="B88" s="48" t="s">
        <v>103</v>
      </c>
      <c r="F88" s="97"/>
      <c r="G88" s="110">
        <f t="shared" si="7"/>
        <v>0</v>
      </c>
      <c r="H88" s="29"/>
      <c r="I88" s="94">
        <f t="shared" si="6"/>
        <v>0</v>
      </c>
      <c r="K88" s="69">
        <f t="shared" si="8"/>
        <v>0</v>
      </c>
      <c r="M88" s="69">
        <f t="shared" si="9"/>
        <v>0</v>
      </c>
      <c r="O88" s="69">
        <f t="shared" si="5"/>
        <v>0</v>
      </c>
    </row>
    <row r="89" spans="1:15" ht="99" customHeight="1">
      <c r="A89" s="3"/>
      <c r="B89" s="4" t="s">
        <v>169</v>
      </c>
      <c r="C89" s="60">
        <v>30000</v>
      </c>
      <c r="F89" s="97"/>
      <c r="G89" s="110">
        <f t="shared" si="7"/>
        <v>30000</v>
      </c>
      <c r="H89" s="29"/>
      <c r="I89" s="94">
        <f t="shared" si="6"/>
        <v>30000</v>
      </c>
      <c r="K89" s="69">
        <f t="shared" si="8"/>
        <v>30000</v>
      </c>
      <c r="M89" s="69">
        <f t="shared" si="9"/>
        <v>30000</v>
      </c>
      <c r="O89" s="69">
        <f t="shared" si="5"/>
        <v>30000</v>
      </c>
    </row>
    <row r="90" spans="1:15" ht="45.75" customHeight="1">
      <c r="A90" s="3"/>
      <c r="B90" s="4" t="s">
        <v>158</v>
      </c>
      <c r="C90" s="60">
        <v>60400</v>
      </c>
      <c r="F90" s="97"/>
      <c r="G90" s="110">
        <f t="shared" si="7"/>
        <v>60400</v>
      </c>
      <c r="H90" s="114">
        <v>57632</v>
      </c>
      <c r="I90" s="94">
        <f t="shared" si="6"/>
        <v>118032</v>
      </c>
      <c r="K90" s="69">
        <f t="shared" si="8"/>
        <v>118032</v>
      </c>
      <c r="M90" s="69">
        <f t="shared" si="9"/>
        <v>118032</v>
      </c>
      <c r="O90" s="69">
        <f t="shared" si="5"/>
        <v>118032</v>
      </c>
    </row>
    <row r="91" spans="1:15" ht="106.5" customHeight="1">
      <c r="A91" s="3"/>
      <c r="B91" s="4" t="s">
        <v>143</v>
      </c>
      <c r="C91" s="60">
        <v>60000</v>
      </c>
      <c r="F91" s="97"/>
      <c r="G91" s="110">
        <f t="shared" si="7"/>
        <v>60000</v>
      </c>
      <c r="H91" s="114">
        <v>40000</v>
      </c>
      <c r="I91" s="94">
        <f t="shared" si="6"/>
        <v>100000</v>
      </c>
      <c r="J91" s="60">
        <v>-44307.9</v>
      </c>
      <c r="K91" s="69">
        <f t="shared" si="8"/>
        <v>55692.1</v>
      </c>
      <c r="M91" s="69">
        <f t="shared" si="9"/>
        <v>55692.1</v>
      </c>
      <c r="O91" s="69">
        <f t="shared" si="5"/>
        <v>55692.1</v>
      </c>
    </row>
    <row r="92" spans="1:15" ht="117.75" customHeight="1">
      <c r="A92" s="3"/>
      <c r="B92" s="4" t="s">
        <v>170</v>
      </c>
      <c r="C92" s="60">
        <v>3000</v>
      </c>
      <c r="F92" s="97"/>
      <c r="G92" s="110">
        <f t="shared" si="7"/>
        <v>3000</v>
      </c>
      <c r="H92" s="29"/>
      <c r="I92" s="94">
        <f t="shared" si="6"/>
        <v>3000</v>
      </c>
      <c r="K92" s="69">
        <f t="shared" si="8"/>
        <v>3000</v>
      </c>
      <c r="M92" s="69">
        <f t="shared" si="9"/>
        <v>3000</v>
      </c>
      <c r="O92" s="69">
        <f t="shared" si="5"/>
        <v>3000</v>
      </c>
    </row>
    <row r="93" spans="1:15" ht="108" customHeight="1">
      <c r="A93" s="3"/>
      <c r="B93" s="4" t="s">
        <v>171</v>
      </c>
      <c r="C93" s="60">
        <v>493</v>
      </c>
      <c r="F93" s="97"/>
      <c r="G93" s="110">
        <f t="shared" si="7"/>
        <v>493</v>
      </c>
      <c r="H93" s="29"/>
      <c r="I93" s="94">
        <f t="shared" si="6"/>
        <v>493</v>
      </c>
      <c r="K93" s="69">
        <f t="shared" si="8"/>
        <v>493</v>
      </c>
      <c r="M93" s="69">
        <f t="shared" si="9"/>
        <v>493</v>
      </c>
      <c r="O93" s="69">
        <f t="shared" si="5"/>
        <v>493</v>
      </c>
    </row>
    <row r="94" spans="1:15" ht="75.75" customHeight="1">
      <c r="A94" s="3"/>
      <c r="B94" s="4" t="s">
        <v>141</v>
      </c>
      <c r="C94" s="60">
        <v>26913</v>
      </c>
      <c r="F94" s="97"/>
      <c r="G94" s="110">
        <f t="shared" si="7"/>
        <v>26913</v>
      </c>
      <c r="H94" s="29"/>
      <c r="I94" s="94">
        <f t="shared" si="6"/>
        <v>26913</v>
      </c>
      <c r="K94" s="69">
        <f t="shared" si="8"/>
        <v>26913</v>
      </c>
      <c r="M94" s="69">
        <f t="shared" si="9"/>
        <v>26913</v>
      </c>
      <c r="O94" s="69">
        <f t="shared" si="5"/>
        <v>26913</v>
      </c>
    </row>
    <row r="95" spans="1:15" ht="80.25" customHeight="1">
      <c r="A95" s="3"/>
      <c r="B95" s="4" t="s">
        <v>142</v>
      </c>
      <c r="C95" s="60">
        <v>7000</v>
      </c>
      <c r="F95" s="97"/>
      <c r="G95" s="110">
        <f t="shared" si="7"/>
        <v>7000</v>
      </c>
      <c r="H95" s="29"/>
      <c r="I95" s="94">
        <f t="shared" si="6"/>
        <v>7000</v>
      </c>
      <c r="K95" s="69">
        <f t="shared" si="8"/>
        <v>7000</v>
      </c>
      <c r="M95" s="69">
        <f t="shared" si="9"/>
        <v>7000</v>
      </c>
      <c r="O95" s="69">
        <f t="shared" si="5"/>
        <v>7000</v>
      </c>
    </row>
    <row r="96" spans="1:15" ht="89.25" customHeight="1">
      <c r="A96" s="3"/>
      <c r="B96" s="4" t="s">
        <v>159</v>
      </c>
      <c r="C96" s="60"/>
      <c r="F96" s="97"/>
      <c r="G96" s="110"/>
      <c r="H96" s="114">
        <v>15500</v>
      </c>
      <c r="I96" s="94">
        <f t="shared" si="6"/>
        <v>15500</v>
      </c>
      <c r="J96" s="5">
        <v>44307.9</v>
      </c>
      <c r="K96" s="69">
        <f t="shared" si="8"/>
        <v>59807.9</v>
      </c>
      <c r="M96" s="69">
        <f t="shared" si="9"/>
        <v>59807.9</v>
      </c>
      <c r="O96" s="69">
        <f t="shared" si="5"/>
        <v>59807.9</v>
      </c>
    </row>
    <row r="97" spans="1:15" ht="87" customHeight="1">
      <c r="A97" s="3"/>
      <c r="B97" s="4" t="s">
        <v>160</v>
      </c>
      <c r="C97" s="60"/>
      <c r="F97" s="97"/>
      <c r="G97" s="110"/>
      <c r="H97" s="114">
        <v>823</v>
      </c>
      <c r="I97" s="94">
        <f t="shared" si="6"/>
        <v>823</v>
      </c>
      <c r="K97" s="69">
        <f t="shared" si="8"/>
        <v>823</v>
      </c>
      <c r="M97" s="69">
        <f t="shared" si="9"/>
        <v>823</v>
      </c>
      <c r="O97" s="69">
        <f t="shared" si="5"/>
        <v>823</v>
      </c>
    </row>
    <row r="98" spans="1:15" ht="63.75" customHeight="1">
      <c r="A98" s="3"/>
      <c r="B98" s="4" t="s">
        <v>161</v>
      </c>
      <c r="C98" s="60"/>
      <c r="F98" s="97"/>
      <c r="G98" s="110"/>
      <c r="H98" s="114">
        <v>547300</v>
      </c>
      <c r="I98" s="94">
        <f t="shared" si="6"/>
        <v>547300</v>
      </c>
      <c r="K98" s="94">
        <f t="shared" si="8"/>
        <v>547300</v>
      </c>
      <c r="M98" s="69">
        <f t="shared" si="9"/>
        <v>547300</v>
      </c>
      <c r="O98" s="69">
        <f t="shared" si="5"/>
        <v>547300</v>
      </c>
    </row>
    <row r="99" spans="1:15" ht="93.75" customHeight="1" hidden="1">
      <c r="A99" s="10"/>
      <c r="B99" s="4"/>
      <c r="C99" s="60">
        <v>70000</v>
      </c>
      <c r="D99" s="54">
        <v>7148</v>
      </c>
      <c r="E99" s="55">
        <v>7148</v>
      </c>
      <c r="F99" s="97"/>
      <c r="G99" s="110">
        <f t="shared" si="7"/>
        <v>70000</v>
      </c>
      <c r="H99" s="114">
        <v>-70000</v>
      </c>
      <c r="I99" s="94">
        <f t="shared" si="6"/>
        <v>0</v>
      </c>
      <c r="K99" s="69"/>
      <c r="M99" s="69"/>
      <c r="O99" s="69">
        <f t="shared" si="5"/>
        <v>0</v>
      </c>
    </row>
    <row r="100" spans="1:15" ht="0.75" customHeight="1" hidden="1">
      <c r="A100" s="11"/>
      <c r="B100" s="12"/>
      <c r="F100" s="97"/>
      <c r="G100" s="110">
        <f t="shared" si="7"/>
        <v>0</v>
      </c>
      <c r="H100" s="108"/>
      <c r="I100" s="75">
        <f t="shared" si="6"/>
        <v>0</v>
      </c>
      <c r="K100" s="69"/>
      <c r="M100" s="69"/>
      <c r="O100" s="69">
        <f t="shared" si="5"/>
        <v>0</v>
      </c>
    </row>
    <row r="101" spans="1:15" ht="11.25" customHeight="1" hidden="1">
      <c r="A101" s="11"/>
      <c r="B101" s="12"/>
      <c r="F101" s="97"/>
      <c r="G101" s="110">
        <f t="shared" si="7"/>
        <v>0</v>
      </c>
      <c r="H101" s="108"/>
      <c r="I101" s="86">
        <f t="shared" si="6"/>
        <v>0</v>
      </c>
      <c r="K101" s="69"/>
      <c r="M101" s="69"/>
      <c r="O101" s="69">
        <f t="shared" si="5"/>
        <v>0</v>
      </c>
    </row>
    <row r="102" spans="1:15" ht="84" customHeight="1" hidden="1">
      <c r="A102" s="11"/>
      <c r="B102" s="12"/>
      <c r="F102" s="97"/>
      <c r="G102" s="110">
        <f t="shared" si="7"/>
        <v>0</v>
      </c>
      <c r="H102" s="108"/>
      <c r="I102" s="86">
        <f t="shared" si="6"/>
        <v>0</v>
      </c>
      <c r="K102" s="69"/>
      <c r="M102" s="69"/>
      <c r="O102" s="69">
        <f t="shared" si="5"/>
        <v>0</v>
      </c>
    </row>
    <row r="103" spans="1:15" ht="111.75" customHeight="1" hidden="1">
      <c r="A103" s="11"/>
      <c r="B103" s="12"/>
      <c r="F103" s="97"/>
      <c r="G103" s="110">
        <f t="shared" si="7"/>
        <v>0</v>
      </c>
      <c r="H103" s="108"/>
      <c r="I103" s="86">
        <f t="shared" si="6"/>
        <v>0</v>
      </c>
      <c r="K103" s="69"/>
      <c r="M103" s="69"/>
      <c r="O103" s="69">
        <f t="shared" si="5"/>
        <v>0</v>
      </c>
    </row>
    <row r="104" spans="1:15" ht="94.5" customHeight="1" hidden="1">
      <c r="A104" s="11"/>
      <c r="B104" s="48"/>
      <c r="F104" s="97"/>
      <c r="G104" s="110">
        <f t="shared" si="7"/>
        <v>0</v>
      </c>
      <c r="H104" s="108"/>
      <c r="I104" s="86">
        <f t="shared" si="6"/>
        <v>0</v>
      </c>
      <c r="K104" s="69">
        <f>I104+J104</f>
        <v>0</v>
      </c>
      <c r="M104" s="69">
        <f>K104+L104</f>
        <v>0</v>
      </c>
      <c r="O104" s="69">
        <f t="shared" si="5"/>
        <v>0</v>
      </c>
    </row>
    <row r="105" spans="1:15" ht="0.75" customHeight="1" hidden="1">
      <c r="A105" s="11"/>
      <c r="B105" s="12"/>
      <c r="F105" s="97"/>
      <c r="G105" s="110">
        <f t="shared" si="7"/>
        <v>0</v>
      </c>
      <c r="H105" s="108"/>
      <c r="I105" s="86">
        <f t="shared" si="6"/>
        <v>0</v>
      </c>
      <c r="K105" s="69">
        <f>I105+J105</f>
        <v>0</v>
      </c>
      <c r="M105" s="69">
        <f>K105+L105</f>
        <v>0</v>
      </c>
      <c r="O105" s="69">
        <f t="shared" si="5"/>
        <v>0</v>
      </c>
    </row>
    <row r="106" spans="1:15" ht="97.5" customHeight="1" hidden="1">
      <c r="A106" s="11"/>
      <c r="B106" s="12"/>
      <c r="F106" s="97"/>
      <c r="G106" s="110">
        <f t="shared" si="7"/>
        <v>0</v>
      </c>
      <c r="H106" s="108"/>
      <c r="I106" s="86">
        <f t="shared" si="6"/>
        <v>0</v>
      </c>
      <c r="K106" s="69">
        <f>I106+J106</f>
        <v>0</v>
      </c>
      <c r="M106" s="69">
        <f>K106+L106</f>
        <v>0</v>
      </c>
      <c r="O106" s="69">
        <f t="shared" si="5"/>
        <v>0</v>
      </c>
    </row>
    <row r="107" spans="1:15" ht="127.5" customHeight="1" hidden="1">
      <c r="A107" s="11"/>
      <c r="B107" s="12"/>
      <c r="F107" s="97"/>
      <c r="G107" s="110">
        <f t="shared" si="7"/>
        <v>0</v>
      </c>
      <c r="H107" s="108"/>
      <c r="I107" s="86">
        <f t="shared" si="6"/>
        <v>0</v>
      </c>
      <c r="K107" s="69">
        <f>I107+J107</f>
        <v>0</v>
      </c>
      <c r="M107" s="69">
        <f>K107+L107</f>
        <v>0</v>
      </c>
      <c r="O107" s="69">
        <f t="shared" si="5"/>
        <v>0</v>
      </c>
    </row>
    <row r="108" spans="1:15" ht="168" customHeight="1" hidden="1">
      <c r="A108" s="11"/>
      <c r="B108" s="12"/>
      <c r="F108" s="97"/>
      <c r="G108" s="110">
        <f t="shared" si="7"/>
        <v>0</v>
      </c>
      <c r="H108" s="108"/>
      <c r="I108" s="86">
        <f t="shared" si="6"/>
        <v>0</v>
      </c>
      <c r="K108" s="69">
        <f>I108+J108</f>
        <v>0</v>
      </c>
      <c r="M108" s="69">
        <f>K108+L108</f>
        <v>0</v>
      </c>
      <c r="O108" s="69">
        <f t="shared" si="5"/>
        <v>0</v>
      </c>
    </row>
    <row r="109" spans="1:15" ht="0.75" customHeight="1" hidden="1">
      <c r="A109" s="11"/>
      <c r="B109" s="12"/>
      <c r="F109" s="97"/>
      <c r="G109" s="110">
        <f t="shared" si="7"/>
        <v>0</v>
      </c>
      <c r="H109" s="108"/>
      <c r="I109" s="86">
        <f t="shared" si="6"/>
        <v>0</v>
      </c>
      <c r="K109" s="69"/>
      <c r="M109" s="69"/>
      <c r="O109" s="69">
        <f t="shared" si="5"/>
        <v>0</v>
      </c>
    </row>
    <row r="110" spans="1:15" ht="152.25" customHeight="1" hidden="1">
      <c r="A110" s="11"/>
      <c r="B110" s="12"/>
      <c r="F110" s="97"/>
      <c r="G110" s="110">
        <f t="shared" si="7"/>
        <v>0</v>
      </c>
      <c r="H110" s="108"/>
      <c r="I110" s="86">
        <f t="shared" si="6"/>
        <v>0</v>
      </c>
      <c r="K110" s="69"/>
      <c r="M110" s="69"/>
      <c r="O110" s="69">
        <f t="shared" si="5"/>
        <v>0</v>
      </c>
    </row>
    <row r="111" spans="1:15" ht="112.5" customHeight="1" hidden="1">
      <c r="A111" s="11"/>
      <c r="B111" s="4"/>
      <c r="F111" s="97"/>
      <c r="G111" s="110">
        <f t="shared" si="7"/>
        <v>0</v>
      </c>
      <c r="H111" s="108"/>
      <c r="I111" s="86">
        <f t="shared" si="6"/>
        <v>0</v>
      </c>
      <c r="K111" s="69"/>
      <c r="M111" s="69"/>
      <c r="O111" s="69">
        <f t="shared" si="5"/>
        <v>0</v>
      </c>
    </row>
    <row r="112" spans="1:15" ht="120" customHeight="1" hidden="1">
      <c r="A112" s="11"/>
      <c r="B112" s="4"/>
      <c r="F112" s="97"/>
      <c r="G112" s="110">
        <f t="shared" si="7"/>
        <v>0</v>
      </c>
      <c r="H112" s="108"/>
      <c r="I112" s="86">
        <f t="shared" si="6"/>
        <v>0</v>
      </c>
      <c r="K112" s="69"/>
      <c r="M112" s="69"/>
      <c r="O112" s="69">
        <f t="shared" si="5"/>
        <v>0</v>
      </c>
    </row>
    <row r="113" spans="1:15" ht="150" customHeight="1" hidden="1">
      <c r="A113" s="16"/>
      <c r="B113" s="12"/>
      <c r="F113" s="97"/>
      <c r="G113" s="110">
        <f t="shared" si="7"/>
        <v>0</v>
      </c>
      <c r="H113" s="108"/>
      <c r="I113" s="86">
        <f t="shared" si="6"/>
        <v>0</v>
      </c>
      <c r="K113" s="69"/>
      <c r="M113" s="69"/>
      <c r="O113" s="69">
        <f t="shared" si="5"/>
        <v>0</v>
      </c>
    </row>
    <row r="114" spans="1:15" ht="132.75" customHeight="1" hidden="1">
      <c r="A114" s="16"/>
      <c r="B114" s="12"/>
      <c r="F114" s="97"/>
      <c r="G114" s="110">
        <f t="shared" si="7"/>
        <v>0</v>
      </c>
      <c r="H114" s="108"/>
      <c r="I114" s="86">
        <f t="shared" si="6"/>
        <v>0</v>
      </c>
      <c r="K114" s="69"/>
      <c r="M114" s="69"/>
      <c r="O114" s="69">
        <f t="shared" si="5"/>
        <v>0</v>
      </c>
    </row>
    <row r="115" spans="1:15" ht="145.5" customHeight="1" hidden="1">
      <c r="A115" s="16"/>
      <c r="B115" s="49"/>
      <c r="F115" s="97"/>
      <c r="G115" s="110">
        <f t="shared" si="7"/>
        <v>0</v>
      </c>
      <c r="H115" s="108"/>
      <c r="I115" s="86">
        <f t="shared" si="6"/>
        <v>0</v>
      </c>
      <c r="K115" s="69"/>
      <c r="M115" s="69"/>
      <c r="O115" s="69">
        <f t="shared" si="5"/>
        <v>0</v>
      </c>
    </row>
    <row r="116" spans="1:15" ht="108" customHeight="1" hidden="1">
      <c r="A116" s="16"/>
      <c r="B116" s="49"/>
      <c r="F116" s="97"/>
      <c r="G116" s="110">
        <f t="shared" si="7"/>
        <v>0</v>
      </c>
      <c r="H116" s="108"/>
      <c r="I116" s="86">
        <f t="shared" si="6"/>
        <v>0</v>
      </c>
      <c r="K116" s="69"/>
      <c r="M116" s="69"/>
      <c r="O116" s="69">
        <f t="shared" si="5"/>
        <v>0</v>
      </c>
    </row>
    <row r="117" spans="1:15" ht="120.75" customHeight="1" hidden="1">
      <c r="A117" s="16"/>
      <c r="B117" s="49"/>
      <c r="F117" s="97"/>
      <c r="G117" s="110">
        <f t="shared" si="7"/>
        <v>0</v>
      </c>
      <c r="H117" s="108"/>
      <c r="I117" s="86">
        <f t="shared" si="6"/>
        <v>0</v>
      </c>
      <c r="K117" s="69"/>
      <c r="M117" s="69"/>
      <c r="O117" s="69">
        <f t="shared" si="5"/>
        <v>0</v>
      </c>
    </row>
    <row r="118" spans="1:15" ht="122.25" customHeight="1" hidden="1">
      <c r="A118" s="16"/>
      <c r="B118" s="49"/>
      <c r="F118" s="97"/>
      <c r="G118" s="110">
        <f t="shared" si="7"/>
        <v>0</v>
      </c>
      <c r="H118" s="108"/>
      <c r="I118" s="86">
        <f t="shared" si="6"/>
        <v>0</v>
      </c>
      <c r="K118" s="69"/>
      <c r="M118" s="69"/>
      <c r="O118" s="69">
        <f t="shared" si="5"/>
        <v>0</v>
      </c>
    </row>
    <row r="119" spans="1:15" ht="119.25" customHeight="1" hidden="1">
      <c r="A119" s="50"/>
      <c r="B119" s="51"/>
      <c r="F119" s="97"/>
      <c r="G119" s="110">
        <f t="shared" si="7"/>
        <v>0</v>
      </c>
      <c r="H119" s="108"/>
      <c r="I119" s="86">
        <f t="shared" si="6"/>
        <v>0</v>
      </c>
      <c r="K119" s="69"/>
      <c r="M119" s="69"/>
      <c r="O119" s="69">
        <f t="shared" si="5"/>
        <v>0</v>
      </c>
    </row>
    <row r="120" spans="1:15" ht="72" customHeight="1" hidden="1">
      <c r="A120" s="50"/>
      <c r="B120" s="49"/>
      <c r="F120" s="97"/>
      <c r="G120" s="110">
        <f t="shared" si="7"/>
        <v>0</v>
      </c>
      <c r="H120" s="108"/>
      <c r="I120" s="86">
        <f t="shared" si="6"/>
        <v>0</v>
      </c>
      <c r="K120" s="69"/>
      <c r="M120" s="69"/>
      <c r="O120" s="69">
        <f t="shared" si="5"/>
        <v>0</v>
      </c>
    </row>
    <row r="121" spans="1:15" ht="41.25" customHeight="1" hidden="1">
      <c r="A121" s="50"/>
      <c r="B121" s="49"/>
      <c r="F121" s="97"/>
      <c r="G121" s="110">
        <f t="shared" si="7"/>
        <v>0</v>
      </c>
      <c r="H121" s="108"/>
      <c r="I121" s="86">
        <f t="shared" si="6"/>
        <v>0</v>
      </c>
      <c r="K121" s="69"/>
      <c r="M121" s="69"/>
      <c r="O121" s="69">
        <f t="shared" si="5"/>
        <v>0</v>
      </c>
    </row>
    <row r="122" spans="1:15" ht="45" customHeight="1" hidden="1">
      <c r="A122" s="50"/>
      <c r="B122" s="49"/>
      <c r="F122" s="97"/>
      <c r="G122" s="110">
        <f t="shared" si="7"/>
        <v>0</v>
      </c>
      <c r="H122" s="108"/>
      <c r="I122" s="86">
        <f t="shared" si="6"/>
        <v>0</v>
      </c>
      <c r="K122" s="69"/>
      <c r="M122" s="69"/>
      <c r="O122" s="69">
        <f t="shared" si="5"/>
        <v>0</v>
      </c>
    </row>
    <row r="123" spans="1:15" ht="66.75" customHeight="1" hidden="1">
      <c r="A123" s="50"/>
      <c r="B123" s="52"/>
      <c r="C123" s="60"/>
      <c r="F123" s="97"/>
      <c r="G123" s="110">
        <f t="shared" si="7"/>
        <v>0</v>
      </c>
      <c r="H123" s="108"/>
      <c r="I123" s="86">
        <f t="shared" si="6"/>
        <v>0</v>
      </c>
      <c r="K123" s="69"/>
      <c r="M123" s="69"/>
      <c r="O123" s="69">
        <f t="shared" si="5"/>
        <v>0</v>
      </c>
    </row>
    <row r="124" spans="1:15" ht="0.75" customHeight="1" hidden="1">
      <c r="A124" s="50"/>
      <c r="B124" s="52"/>
      <c r="F124" s="97"/>
      <c r="G124" s="110">
        <f t="shared" si="7"/>
        <v>0</v>
      </c>
      <c r="H124" s="108"/>
      <c r="I124" s="86">
        <f t="shared" si="6"/>
        <v>0</v>
      </c>
      <c r="K124" s="69"/>
      <c r="M124" s="69"/>
      <c r="O124" s="69">
        <f t="shared" si="5"/>
        <v>0</v>
      </c>
    </row>
    <row r="125" spans="1:15" ht="0.75" customHeight="1" hidden="1">
      <c r="A125" s="50"/>
      <c r="B125" s="52"/>
      <c r="F125" s="97"/>
      <c r="G125" s="110">
        <f t="shared" si="7"/>
        <v>0</v>
      </c>
      <c r="H125" s="108"/>
      <c r="I125" s="86">
        <f t="shared" si="6"/>
        <v>0</v>
      </c>
      <c r="K125" s="69"/>
      <c r="M125" s="69"/>
      <c r="O125" s="69">
        <f t="shared" si="5"/>
        <v>0</v>
      </c>
    </row>
    <row r="126" spans="1:15" ht="78" customHeight="1" hidden="1">
      <c r="A126" s="50"/>
      <c r="B126" s="52"/>
      <c r="F126" s="97"/>
      <c r="G126" s="110">
        <f t="shared" si="7"/>
        <v>0</v>
      </c>
      <c r="H126" s="108"/>
      <c r="I126" s="86">
        <f t="shared" si="6"/>
        <v>0</v>
      </c>
      <c r="K126" s="69"/>
      <c r="M126" s="69"/>
      <c r="O126" s="69">
        <f t="shared" si="5"/>
        <v>0</v>
      </c>
    </row>
    <row r="127" spans="1:15" ht="68.25" customHeight="1" hidden="1">
      <c r="A127" s="50"/>
      <c r="B127" s="52"/>
      <c r="F127" s="97"/>
      <c r="G127" s="110">
        <f t="shared" si="7"/>
        <v>0</v>
      </c>
      <c r="H127" s="108"/>
      <c r="I127" s="86">
        <f t="shared" si="6"/>
        <v>0</v>
      </c>
      <c r="K127" s="69"/>
      <c r="M127" s="69"/>
      <c r="O127" s="69">
        <f t="shared" si="5"/>
        <v>0</v>
      </c>
    </row>
    <row r="128" spans="1:15" ht="0.75" customHeight="1" hidden="1">
      <c r="A128" s="50"/>
      <c r="B128" s="52"/>
      <c r="C128" s="60"/>
      <c r="F128" s="97"/>
      <c r="G128" s="110">
        <f t="shared" si="7"/>
        <v>0</v>
      </c>
      <c r="H128" s="108"/>
      <c r="I128" s="86">
        <f t="shared" si="6"/>
        <v>0</v>
      </c>
      <c r="K128" s="69"/>
      <c r="M128" s="69"/>
      <c r="O128" s="69">
        <f t="shared" si="5"/>
        <v>0</v>
      </c>
    </row>
    <row r="129" spans="1:15" ht="52.5" customHeight="1" hidden="1">
      <c r="A129" s="50"/>
      <c r="B129" s="52"/>
      <c r="C129" s="60"/>
      <c r="F129" s="97"/>
      <c r="G129" s="110">
        <f t="shared" si="7"/>
        <v>0</v>
      </c>
      <c r="H129" s="108"/>
      <c r="I129" s="86">
        <f t="shared" si="6"/>
        <v>0</v>
      </c>
      <c r="K129" s="69"/>
      <c r="M129" s="69"/>
      <c r="O129" s="69">
        <f t="shared" si="5"/>
        <v>0</v>
      </c>
    </row>
    <row r="130" spans="1:15" ht="0.75" customHeight="1" hidden="1">
      <c r="A130" s="50"/>
      <c r="B130" s="52"/>
      <c r="C130" s="60"/>
      <c r="F130" s="97"/>
      <c r="G130" s="110">
        <f t="shared" si="7"/>
        <v>0</v>
      </c>
      <c r="H130" s="108"/>
      <c r="I130" s="86">
        <f t="shared" si="6"/>
        <v>0</v>
      </c>
      <c r="K130" s="69"/>
      <c r="M130" s="69"/>
      <c r="O130" s="69">
        <f t="shared" si="5"/>
        <v>0</v>
      </c>
    </row>
    <row r="131" spans="1:15" ht="87" customHeight="1">
      <c r="A131" s="50"/>
      <c r="B131" s="4" t="s">
        <v>172</v>
      </c>
      <c r="C131" s="60"/>
      <c r="F131" s="97"/>
      <c r="G131" s="110">
        <f t="shared" si="7"/>
        <v>0</v>
      </c>
      <c r="H131" s="108"/>
      <c r="I131" s="86">
        <f t="shared" si="6"/>
        <v>0</v>
      </c>
      <c r="K131" s="69"/>
      <c r="M131" s="69"/>
      <c r="N131" s="125">
        <v>7727</v>
      </c>
      <c r="O131" s="69">
        <f t="shared" si="5"/>
        <v>7727</v>
      </c>
    </row>
    <row r="132" spans="1:15" ht="108" customHeight="1" hidden="1">
      <c r="A132" s="50"/>
      <c r="B132" s="52"/>
      <c r="C132" s="60"/>
      <c r="F132" s="97"/>
      <c r="G132" s="110">
        <f t="shared" si="7"/>
        <v>0</v>
      </c>
      <c r="H132" s="108"/>
      <c r="I132" s="86">
        <f t="shared" si="6"/>
        <v>0</v>
      </c>
      <c r="K132" s="69"/>
      <c r="M132" s="69"/>
      <c r="O132" s="69">
        <f t="shared" si="5"/>
        <v>0</v>
      </c>
    </row>
    <row r="133" spans="1:15" ht="91.5" customHeight="1" hidden="1">
      <c r="A133" s="50"/>
      <c r="B133" s="52"/>
      <c r="C133" s="60"/>
      <c r="F133" s="97"/>
      <c r="G133" s="110">
        <f t="shared" si="7"/>
        <v>0</v>
      </c>
      <c r="H133" s="108"/>
      <c r="I133" s="86">
        <f t="shared" si="6"/>
        <v>0</v>
      </c>
      <c r="K133" s="69"/>
      <c r="M133" s="69"/>
      <c r="O133" s="69">
        <f t="shared" si="5"/>
        <v>0</v>
      </c>
    </row>
    <row r="134" spans="1:15" ht="103.5" customHeight="1" hidden="1">
      <c r="A134" s="50"/>
      <c r="B134" s="52"/>
      <c r="C134" s="60"/>
      <c r="F134" s="97"/>
      <c r="G134" s="110">
        <f t="shared" si="7"/>
        <v>0</v>
      </c>
      <c r="H134" s="108"/>
      <c r="I134" s="86">
        <f t="shared" si="6"/>
        <v>0</v>
      </c>
      <c r="K134" s="69"/>
      <c r="M134" s="69"/>
      <c r="O134" s="69">
        <f t="shared" si="5"/>
        <v>0</v>
      </c>
    </row>
    <row r="135" spans="1:15" ht="115.5" customHeight="1" hidden="1">
      <c r="A135" s="50"/>
      <c r="B135" s="52"/>
      <c r="F135" s="97"/>
      <c r="G135" s="110">
        <f t="shared" si="7"/>
        <v>0</v>
      </c>
      <c r="H135" s="108"/>
      <c r="I135" s="86">
        <f t="shared" si="6"/>
        <v>0</v>
      </c>
      <c r="K135" s="69"/>
      <c r="M135" s="69"/>
      <c r="O135" s="69">
        <f t="shared" si="5"/>
        <v>0</v>
      </c>
    </row>
    <row r="136" spans="1:15" ht="103.5" customHeight="1" hidden="1">
      <c r="A136" s="50"/>
      <c r="B136" s="52"/>
      <c r="F136" s="97"/>
      <c r="G136" s="110">
        <f t="shared" si="7"/>
        <v>0</v>
      </c>
      <c r="H136" s="108"/>
      <c r="I136" s="86">
        <f t="shared" si="6"/>
        <v>0</v>
      </c>
      <c r="K136" s="69"/>
      <c r="M136" s="69"/>
      <c r="O136" s="69">
        <f t="shared" si="5"/>
        <v>0</v>
      </c>
    </row>
    <row r="137" spans="1:15" ht="114" customHeight="1" hidden="1">
      <c r="A137" s="50"/>
      <c r="B137" s="52"/>
      <c r="F137" s="97"/>
      <c r="G137" s="110">
        <f t="shared" si="7"/>
        <v>0</v>
      </c>
      <c r="H137" s="108"/>
      <c r="I137" s="86">
        <f t="shared" si="6"/>
        <v>0</v>
      </c>
      <c r="K137" s="69"/>
      <c r="M137" s="69"/>
      <c r="O137" s="69">
        <f t="shared" si="5"/>
        <v>0</v>
      </c>
    </row>
    <row r="138" spans="1:15" ht="102" customHeight="1" hidden="1">
      <c r="A138" s="50"/>
      <c r="B138" s="52"/>
      <c r="F138" s="97"/>
      <c r="G138" s="110">
        <f t="shared" si="7"/>
        <v>0</v>
      </c>
      <c r="H138" s="108"/>
      <c r="I138" s="86">
        <f t="shared" si="6"/>
        <v>0</v>
      </c>
      <c r="K138" s="69"/>
      <c r="M138" s="69"/>
      <c r="O138" s="69">
        <f aca="true" t="shared" si="10" ref="O138:O149">M138+N138</f>
        <v>0</v>
      </c>
    </row>
    <row r="139" spans="1:15" ht="72" customHeight="1" hidden="1">
      <c r="A139" s="50"/>
      <c r="B139" s="52"/>
      <c r="F139" s="97"/>
      <c r="G139" s="110">
        <f t="shared" si="7"/>
        <v>0</v>
      </c>
      <c r="H139" s="108"/>
      <c r="I139" s="86">
        <f t="shared" si="6"/>
        <v>0</v>
      </c>
      <c r="K139" s="69"/>
      <c r="M139" s="69"/>
      <c r="O139" s="69">
        <f t="shared" si="10"/>
        <v>0</v>
      </c>
    </row>
    <row r="140" spans="1:15" ht="78" customHeight="1" hidden="1">
      <c r="A140" s="50"/>
      <c r="B140" s="52"/>
      <c r="F140" s="97"/>
      <c r="G140" s="110">
        <f t="shared" si="7"/>
        <v>0</v>
      </c>
      <c r="H140" s="108"/>
      <c r="I140" s="86">
        <f aca="true" t="shared" si="11" ref="I140:I193">G140+H140</f>
        <v>0</v>
      </c>
      <c r="K140" s="69"/>
      <c r="M140" s="69"/>
      <c r="O140" s="69">
        <f t="shared" si="10"/>
        <v>0</v>
      </c>
    </row>
    <row r="141" spans="1:15" ht="71.25" customHeight="1" hidden="1">
      <c r="A141" s="50"/>
      <c r="B141" s="52"/>
      <c r="F141" s="97"/>
      <c r="G141" s="110">
        <f t="shared" si="7"/>
        <v>0</v>
      </c>
      <c r="H141" s="108"/>
      <c r="I141" s="86">
        <f t="shared" si="11"/>
        <v>0</v>
      </c>
      <c r="K141" s="69"/>
      <c r="M141" s="69"/>
      <c r="O141" s="69">
        <f t="shared" si="10"/>
        <v>0</v>
      </c>
    </row>
    <row r="142" spans="1:15" ht="60" customHeight="1" hidden="1">
      <c r="A142" s="50"/>
      <c r="B142" s="52"/>
      <c r="F142" s="97"/>
      <c r="G142" s="110">
        <f>C142+F142</f>
        <v>0</v>
      </c>
      <c r="H142" s="108"/>
      <c r="I142" s="86">
        <f t="shared" si="11"/>
        <v>0</v>
      </c>
      <c r="K142" s="69"/>
      <c r="M142" s="69"/>
      <c r="O142" s="69">
        <f t="shared" si="10"/>
        <v>0</v>
      </c>
    </row>
    <row r="143" spans="1:15" ht="0.75" customHeight="1" hidden="1">
      <c r="A143" s="50"/>
      <c r="B143" s="52"/>
      <c r="F143" s="97"/>
      <c r="G143" s="110">
        <f>C143+F143</f>
        <v>0</v>
      </c>
      <c r="H143" s="108"/>
      <c r="I143" s="86">
        <f t="shared" si="11"/>
        <v>0</v>
      </c>
      <c r="K143" s="69"/>
      <c r="M143" s="69"/>
      <c r="O143" s="69">
        <f t="shared" si="10"/>
        <v>0</v>
      </c>
    </row>
    <row r="144" spans="1:15" ht="54" customHeight="1">
      <c r="A144" s="50"/>
      <c r="B144" s="4" t="s">
        <v>154</v>
      </c>
      <c r="F144" s="97">
        <v>5229.2</v>
      </c>
      <c r="G144" s="110">
        <f>C144+F144</f>
        <v>5229.2</v>
      </c>
      <c r="H144" s="29"/>
      <c r="I144" s="94">
        <f t="shared" si="11"/>
        <v>5229.2</v>
      </c>
      <c r="K144" s="69">
        <f aca="true" t="shared" si="12" ref="K144:K194">I144+J144</f>
        <v>5229.2</v>
      </c>
      <c r="M144" s="69">
        <f aca="true" t="shared" si="13" ref="M144:M194">K144+L144</f>
        <v>5229.2</v>
      </c>
      <c r="O144" s="69">
        <f t="shared" si="10"/>
        <v>5229.2</v>
      </c>
    </row>
    <row r="145" spans="1:15" ht="75.75" customHeight="1">
      <c r="A145" s="50"/>
      <c r="B145" s="4" t="s">
        <v>173</v>
      </c>
      <c r="F145" s="97"/>
      <c r="G145" s="110"/>
      <c r="H145" s="29"/>
      <c r="I145" s="94">
        <v>15670.8</v>
      </c>
      <c r="J145" s="5">
        <v>69.3</v>
      </c>
      <c r="K145" s="69">
        <f t="shared" si="12"/>
        <v>15740.099999999999</v>
      </c>
      <c r="M145" s="69">
        <f t="shared" si="13"/>
        <v>15740.099999999999</v>
      </c>
      <c r="O145" s="69">
        <f t="shared" si="10"/>
        <v>15740.099999999999</v>
      </c>
    </row>
    <row r="146" spans="1:15" ht="54.75" customHeight="1">
      <c r="A146" s="50"/>
      <c r="B146" s="4" t="s">
        <v>163</v>
      </c>
      <c r="F146" s="97"/>
      <c r="G146" s="110"/>
      <c r="H146" s="29"/>
      <c r="I146" s="94"/>
      <c r="J146" s="60">
        <v>9817</v>
      </c>
      <c r="K146" s="69">
        <f t="shared" si="12"/>
        <v>9817</v>
      </c>
      <c r="M146" s="69">
        <f t="shared" si="13"/>
        <v>9817</v>
      </c>
      <c r="O146" s="69">
        <f t="shared" si="10"/>
        <v>9817</v>
      </c>
    </row>
    <row r="147" spans="1:15" ht="42.75" customHeight="1">
      <c r="A147" s="50"/>
      <c r="B147" s="4" t="s">
        <v>164</v>
      </c>
      <c r="F147" s="97"/>
      <c r="G147" s="110"/>
      <c r="H147" s="29"/>
      <c r="I147" s="94"/>
      <c r="J147" s="60">
        <v>7054</v>
      </c>
      <c r="K147" s="69">
        <f t="shared" si="12"/>
        <v>7054</v>
      </c>
      <c r="M147" s="69">
        <f t="shared" si="13"/>
        <v>7054</v>
      </c>
      <c r="N147" s="60">
        <v>15236</v>
      </c>
      <c r="O147" s="69">
        <f t="shared" si="10"/>
        <v>22290</v>
      </c>
    </row>
    <row r="148" spans="1:15" ht="49.5" customHeight="1">
      <c r="A148" s="50"/>
      <c r="B148" s="4" t="s">
        <v>165</v>
      </c>
      <c r="F148" s="97"/>
      <c r="G148" s="110"/>
      <c r="H148" s="29"/>
      <c r="I148" s="94"/>
      <c r="J148" s="60">
        <v>297</v>
      </c>
      <c r="K148" s="69">
        <f t="shared" si="12"/>
        <v>297</v>
      </c>
      <c r="M148" s="69">
        <f t="shared" si="13"/>
        <v>297</v>
      </c>
      <c r="O148" s="69">
        <f t="shared" si="10"/>
        <v>297</v>
      </c>
    </row>
    <row r="149" spans="1:15" ht="57.75" customHeight="1">
      <c r="A149" s="50"/>
      <c r="B149" s="4" t="s">
        <v>162</v>
      </c>
      <c r="F149" s="97">
        <v>15670.8</v>
      </c>
      <c r="G149" s="110">
        <f>C149+F149</f>
        <v>15670.8</v>
      </c>
      <c r="H149" s="29"/>
      <c r="I149" s="94"/>
      <c r="J149" s="60">
        <v>650</v>
      </c>
      <c r="K149" s="69">
        <f t="shared" si="12"/>
        <v>650</v>
      </c>
      <c r="M149" s="69">
        <f t="shared" si="13"/>
        <v>650</v>
      </c>
      <c r="O149" s="69">
        <f t="shared" si="10"/>
        <v>650</v>
      </c>
    </row>
    <row r="150" spans="1:15" ht="30">
      <c r="A150" s="10" t="s">
        <v>79</v>
      </c>
      <c r="B150" s="17" t="s">
        <v>80</v>
      </c>
      <c r="C150" s="59" t="e">
        <f>C152+C153+C154+C155+C157+C159+C162+C167+#REF!+C166</f>
        <v>#REF!</v>
      </c>
      <c r="D150" s="37" t="e">
        <f>D155+D156+D157+D159+D160+D162+D163+D164+D165+D167+D168+D169+D170+D171+D172+D173+D174+D175+D176+D177+#REF!</f>
        <v>#REF!</v>
      </c>
      <c r="E150" s="38" t="e">
        <f>E155+E156+E157+E159+E160+E162+E163+E164+E165+E167+E168+E169+E170+E171+E172+E173+E174+E175+E176+E177+#REF!</f>
        <v>#REF!</v>
      </c>
      <c r="F150" s="78"/>
      <c r="G150" s="98" t="e">
        <f>C150+F150</f>
        <v>#REF!</v>
      </c>
      <c r="H150" s="98">
        <f>H157+H161</f>
        <v>12372</v>
      </c>
      <c r="I150" s="93">
        <f>I152+I153+I154+I155+I157+I159+I161+I162+I167+I180</f>
        <v>538145</v>
      </c>
      <c r="J150" s="60">
        <f>J152+J153+J154+J155+J157+J159+J161+J162+J167+J180+J181</f>
        <v>27952</v>
      </c>
      <c r="K150" s="61">
        <f t="shared" si="12"/>
        <v>566097</v>
      </c>
      <c r="M150" s="59">
        <f t="shared" si="13"/>
        <v>566097</v>
      </c>
      <c r="O150" s="59">
        <f>M150+N150</f>
        <v>566097</v>
      </c>
    </row>
    <row r="151" spans="1:15" ht="14.25" customHeight="1">
      <c r="A151" s="1"/>
      <c r="B151" s="9" t="s">
        <v>44</v>
      </c>
      <c r="F151" s="97"/>
      <c r="G151" s="110"/>
      <c r="H151" s="29"/>
      <c r="I151" s="93"/>
      <c r="K151" s="80"/>
      <c r="M151" s="69"/>
      <c r="O151" s="59"/>
    </row>
    <row r="152" spans="1:15" ht="46.5" customHeight="1">
      <c r="A152" s="1"/>
      <c r="B152" s="4" t="s">
        <v>45</v>
      </c>
      <c r="C152" s="60">
        <v>1155</v>
      </c>
      <c r="F152" s="97"/>
      <c r="G152" s="110">
        <f aca="true" t="shared" si="14" ref="G152:G194">C152+F152</f>
        <v>1155</v>
      </c>
      <c r="H152" s="29"/>
      <c r="I152" s="94">
        <f t="shared" si="11"/>
        <v>1155</v>
      </c>
      <c r="J152" s="60">
        <v>117</v>
      </c>
      <c r="K152" s="69">
        <f t="shared" si="12"/>
        <v>1272</v>
      </c>
      <c r="M152" s="69">
        <f t="shared" si="13"/>
        <v>1272</v>
      </c>
      <c r="O152" s="69">
        <f aca="true" t="shared" si="15" ref="O152:O181">M152+N152</f>
        <v>1272</v>
      </c>
    </row>
    <row r="153" spans="1:15" ht="60" customHeight="1">
      <c r="A153" s="1"/>
      <c r="B153" s="53" t="s">
        <v>127</v>
      </c>
      <c r="C153" s="60">
        <v>62</v>
      </c>
      <c r="F153" s="97"/>
      <c r="G153" s="110">
        <f t="shared" si="14"/>
        <v>62</v>
      </c>
      <c r="H153" s="29"/>
      <c r="I153" s="94">
        <f t="shared" si="11"/>
        <v>62</v>
      </c>
      <c r="J153" s="60">
        <v>11</v>
      </c>
      <c r="K153" s="120">
        <f t="shared" si="12"/>
        <v>73</v>
      </c>
      <c r="M153" s="69">
        <f t="shared" si="13"/>
        <v>73</v>
      </c>
      <c r="O153" s="69">
        <f t="shared" si="15"/>
        <v>73</v>
      </c>
    </row>
    <row r="154" spans="1:15" ht="103.5" customHeight="1">
      <c r="A154" s="1"/>
      <c r="B154" s="53" t="s">
        <v>118</v>
      </c>
      <c r="C154" s="60">
        <v>1</v>
      </c>
      <c r="F154" s="97"/>
      <c r="G154" s="110">
        <f t="shared" si="14"/>
        <v>1</v>
      </c>
      <c r="H154" s="29"/>
      <c r="I154" s="94">
        <f t="shared" si="11"/>
        <v>1</v>
      </c>
      <c r="K154" s="120">
        <f t="shared" si="12"/>
        <v>1</v>
      </c>
      <c r="M154" s="69">
        <f t="shared" si="13"/>
        <v>1</v>
      </c>
      <c r="O154" s="69">
        <f t="shared" si="15"/>
        <v>1</v>
      </c>
    </row>
    <row r="155" spans="1:15" ht="72" customHeight="1">
      <c r="A155" s="1"/>
      <c r="B155" s="4" t="s">
        <v>128</v>
      </c>
      <c r="C155" s="60">
        <v>88</v>
      </c>
      <c r="D155" s="54">
        <v>816</v>
      </c>
      <c r="E155" s="55">
        <v>816</v>
      </c>
      <c r="F155" s="97"/>
      <c r="G155" s="110">
        <f t="shared" si="14"/>
        <v>88</v>
      </c>
      <c r="H155" s="29"/>
      <c r="I155" s="94">
        <f t="shared" si="11"/>
        <v>88</v>
      </c>
      <c r="J155" s="60">
        <v>14</v>
      </c>
      <c r="K155" s="120">
        <f t="shared" si="12"/>
        <v>102</v>
      </c>
      <c r="M155" s="69">
        <f t="shared" si="13"/>
        <v>102</v>
      </c>
      <c r="O155" s="69">
        <f t="shared" si="15"/>
        <v>102</v>
      </c>
    </row>
    <row r="156" spans="1:15" ht="85.5" hidden="1">
      <c r="A156" s="1"/>
      <c r="B156" s="4" t="s">
        <v>53</v>
      </c>
      <c r="F156" s="97"/>
      <c r="G156" s="110">
        <f t="shared" si="14"/>
        <v>0</v>
      </c>
      <c r="H156" s="29"/>
      <c r="I156" s="94">
        <f t="shared" si="11"/>
        <v>0</v>
      </c>
      <c r="K156" s="120">
        <f t="shared" si="12"/>
        <v>0</v>
      </c>
      <c r="M156" s="69">
        <f t="shared" si="13"/>
        <v>0</v>
      </c>
      <c r="O156" s="69">
        <f t="shared" si="15"/>
        <v>0</v>
      </c>
    </row>
    <row r="157" spans="1:15" ht="72" customHeight="1">
      <c r="A157" s="1"/>
      <c r="B157" s="4" t="s">
        <v>155</v>
      </c>
      <c r="C157" s="60">
        <v>7425</v>
      </c>
      <c r="F157" s="97"/>
      <c r="G157" s="110">
        <f t="shared" si="14"/>
        <v>7425</v>
      </c>
      <c r="H157" s="114">
        <v>1238</v>
      </c>
      <c r="I157" s="94">
        <f t="shared" si="11"/>
        <v>8663</v>
      </c>
      <c r="K157" s="120">
        <f t="shared" si="12"/>
        <v>8663</v>
      </c>
      <c r="M157" s="69">
        <f t="shared" si="13"/>
        <v>8663</v>
      </c>
      <c r="O157" s="69">
        <f t="shared" si="15"/>
        <v>8663</v>
      </c>
    </row>
    <row r="158" spans="1:15" ht="2.25" customHeight="1" hidden="1">
      <c r="A158" s="1"/>
      <c r="B158" s="53"/>
      <c r="C158" s="60"/>
      <c r="F158" s="97"/>
      <c r="G158" s="110">
        <f t="shared" si="14"/>
        <v>0</v>
      </c>
      <c r="H158" s="108"/>
      <c r="I158" s="91">
        <f t="shared" si="11"/>
        <v>0</v>
      </c>
      <c r="K158" s="80">
        <f t="shared" si="12"/>
        <v>0</v>
      </c>
      <c r="M158" s="69">
        <f t="shared" si="13"/>
        <v>0</v>
      </c>
      <c r="O158" s="69">
        <f t="shared" si="15"/>
        <v>0</v>
      </c>
    </row>
    <row r="159" spans="1:15" ht="43.5" customHeight="1">
      <c r="A159" s="1"/>
      <c r="B159" s="4" t="s">
        <v>119</v>
      </c>
      <c r="C159" s="60">
        <v>15163</v>
      </c>
      <c r="D159" s="54">
        <v>10676</v>
      </c>
      <c r="E159" s="55">
        <v>10676</v>
      </c>
      <c r="F159" s="97"/>
      <c r="G159" s="110">
        <f t="shared" si="14"/>
        <v>15163</v>
      </c>
      <c r="H159" s="29"/>
      <c r="I159" s="94">
        <f t="shared" si="11"/>
        <v>15163</v>
      </c>
      <c r="J159" s="60">
        <v>457</v>
      </c>
      <c r="K159" s="69">
        <f t="shared" si="12"/>
        <v>15620</v>
      </c>
      <c r="M159" s="69">
        <f t="shared" si="13"/>
        <v>15620</v>
      </c>
      <c r="O159" s="69">
        <f t="shared" si="15"/>
        <v>15620</v>
      </c>
    </row>
    <row r="160" spans="1:15" ht="42.75" hidden="1">
      <c r="A160" s="1"/>
      <c r="B160" s="4" t="s">
        <v>91</v>
      </c>
      <c r="F160" s="97"/>
      <c r="G160" s="110">
        <f t="shared" si="14"/>
        <v>0</v>
      </c>
      <c r="H160" s="29"/>
      <c r="I160" s="93">
        <f t="shared" si="11"/>
        <v>0</v>
      </c>
      <c r="K160" s="69">
        <f t="shared" si="12"/>
        <v>0</v>
      </c>
      <c r="M160" s="69">
        <f t="shared" si="13"/>
        <v>0</v>
      </c>
      <c r="O160" s="69">
        <f t="shared" si="15"/>
        <v>0</v>
      </c>
    </row>
    <row r="161" spans="1:15" ht="45" customHeight="1">
      <c r="A161" s="1"/>
      <c r="B161" s="4" t="s">
        <v>152</v>
      </c>
      <c r="F161" s="97"/>
      <c r="G161" s="110"/>
      <c r="H161" s="114">
        <v>11134</v>
      </c>
      <c r="I161" s="94">
        <f t="shared" si="11"/>
        <v>11134</v>
      </c>
      <c r="K161" s="69">
        <f t="shared" si="12"/>
        <v>11134</v>
      </c>
      <c r="M161" s="69">
        <f t="shared" si="13"/>
        <v>11134</v>
      </c>
      <c r="O161" s="69">
        <f t="shared" si="15"/>
        <v>11134</v>
      </c>
    </row>
    <row r="162" spans="1:15" ht="72" customHeight="1">
      <c r="A162" s="1"/>
      <c r="B162" s="13" t="s">
        <v>70</v>
      </c>
      <c r="C162" s="60">
        <v>42298</v>
      </c>
      <c r="D162" s="54">
        <v>32992</v>
      </c>
      <c r="E162" s="55">
        <v>34379</v>
      </c>
      <c r="F162" s="97"/>
      <c r="G162" s="110">
        <f t="shared" si="14"/>
        <v>42298</v>
      </c>
      <c r="H162" s="29"/>
      <c r="I162" s="94">
        <f t="shared" si="11"/>
        <v>42298</v>
      </c>
      <c r="K162" s="69">
        <f t="shared" si="12"/>
        <v>42298</v>
      </c>
      <c r="M162" s="69">
        <f t="shared" si="13"/>
        <v>42298</v>
      </c>
      <c r="O162" s="69">
        <f t="shared" si="15"/>
        <v>42298</v>
      </c>
    </row>
    <row r="163" spans="1:15" ht="66" customHeight="1" hidden="1">
      <c r="A163" s="3"/>
      <c r="B163" s="14"/>
      <c r="F163" s="97"/>
      <c r="G163" s="110">
        <f t="shared" si="14"/>
        <v>0</v>
      </c>
      <c r="H163" s="29"/>
      <c r="I163" s="94">
        <f t="shared" si="11"/>
        <v>0</v>
      </c>
      <c r="K163" s="69"/>
      <c r="M163" s="80"/>
      <c r="O163" s="69">
        <f t="shared" si="15"/>
        <v>0</v>
      </c>
    </row>
    <row r="164" spans="1:15" ht="98.25" customHeight="1" hidden="1">
      <c r="A164" s="3"/>
      <c r="B164" s="13"/>
      <c r="F164" s="97"/>
      <c r="G164" s="110">
        <f t="shared" si="14"/>
        <v>0</v>
      </c>
      <c r="H164" s="29"/>
      <c r="I164" s="94">
        <f t="shared" si="11"/>
        <v>0</v>
      </c>
      <c r="K164" s="69"/>
      <c r="M164" s="80"/>
      <c r="O164" s="69">
        <f t="shared" si="15"/>
        <v>0</v>
      </c>
    </row>
    <row r="165" spans="1:15" ht="0.75" customHeight="1" hidden="1">
      <c r="A165" s="3"/>
      <c r="B165" s="13"/>
      <c r="F165" s="97"/>
      <c r="G165" s="110">
        <f t="shared" si="14"/>
        <v>0</v>
      </c>
      <c r="H165" s="29"/>
      <c r="I165" s="94">
        <f t="shared" si="11"/>
        <v>0</v>
      </c>
      <c r="K165" s="69"/>
      <c r="M165" s="80"/>
      <c r="O165" s="69">
        <f t="shared" si="15"/>
        <v>0</v>
      </c>
    </row>
    <row r="166" spans="1:15" ht="80.25" customHeight="1" hidden="1">
      <c r="A166" s="3"/>
      <c r="B166" s="13"/>
      <c r="C166" s="79"/>
      <c r="D166" s="79"/>
      <c r="E166" s="79"/>
      <c r="F166" s="104"/>
      <c r="G166" s="112">
        <f t="shared" si="14"/>
        <v>0</v>
      </c>
      <c r="H166" s="29"/>
      <c r="I166" s="94">
        <f t="shared" si="11"/>
        <v>0</v>
      </c>
      <c r="K166" s="69"/>
      <c r="M166" s="80"/>
      <c r="O166" s="69">
        <f t="shared" si="15"/>
        <v>0</v>
      </c>
    </row>
    <row r="167" spans="1:15" ht="102.75" customHeight="1">
      <c r="A167" s="3"/>
      <c r="B167" s="15" t="s">
        <v>104</v>
      </c>
      <c r="C167" s="60">
        <v>459559</v>
      </c>
      <c r="D167" s="54">
        <v>463710</v>
      </c>
      <c r="E167" s="55">
        <v>464580</v>
      </c>
      <c r="F167" s="97"/>
      <c r="G167" s="110">
        <f t="shared" si="14"/>
        <v>459559</v>
      </c>
      <c r="H167" s="29"/>
      <c r="I167" s="94">
        <f t="shared" si="11"/>
        <v>459559</v>
      </c>
      <c r="J167" s="60">
        <v>13755</v>
      </c>
      <c r="K167" s="69">
        <f t="shared" si="12"/>
        <v>473314</v>
      </c>
      <c r="M167" s="94">
        <f t="shared" si="13"/>
        <v>473314</v>
      </c>
      <c r="O167" s="69">
        <f t="shared" si="15"/>
        <v>473314</v>
      </c>
    </row>
    <row r="168" spans="1:15" ht="57" hidden="1">
      <c r="A168" s="3"/>
      <c r="B168" s="14" t="s">
        <v>42</v>
      </c>
      <c r="F168" s="97"/>
      <c r="G168" s="110">
        <f t="shared" si="14"/>
        <v>0</v>
      </c>
      <c r="H168" s="29"/>
      <c r="I168" s="94">
        <f t="shared" si="11"/>
        <v>0</v>
      </c>
      <c r="K168" s="69">
        <f t="shared" si="12"/>
        <v>0</v>
      </c>
      <c r="M168" s="69">
        <f t="shared" si="13"/>
        <v>0</v>
      </c>
      <c r="O168" s="69">
        <f t="shared" si="15"/>
        <v>0</v>
      </c>
    </row>
    <row r="169" spans="1:15" ht="28.5" hidden="1">
      <c r="A169" s="3"/>
      <c r="B169" s="14" t="s">
        <v>54</v>
      </c>
      <c r="F169" s="97"/>
      <c r="G169" s="110">
        <f t="shared" si="14"/>
        <v>0</v>
      </c>
      <c r="H169" s="29"/>
      <c r="I169" s="94">
        <f t="shared" si="11"/>
        <v>0</v>
      </c>
      <c r="K169" s="69">
        <f t="shared" si="12"/>
        <v>0</v>
      </c>
      <c r="M169" s="69">
        <f t="shared" si="13"/>
        <v>0</v>
      </c>
      <c r="O169" s="69">
        <f t="shared" si="15"/>
        <v>0</v>
      </c>
    </row>
    <row r="170" spans="1:15" ht="57" hidden="1">
      <c r="A170" s="3"/>
      <c r="B170" s="14" t="s">
        <v>71</v>
      </c>
      <c r="F170" s="97"/>
      <c r="G170" s="110">
        <f t="shared" si="14"/>
        <v>0</v>
      </c>
      <c r="H170" s="29"/>
      <c r="I170" s="94">
        <f t="shared" si="11"/>
        <v>0</v>
      </c>
      <c r="K170" s="69">
        <f t="shared" si="12"/>
        <v>0</v>
      </c>
      <c r="M170" s="69">
        <f t="shared" si="13"/>
        <v>0</v>
      </c>
      <c r="O170" s="69">
        <f t="shared" si="15"/>
        <v>0</v>
      </c>
    </row>
    <row r="171" spans="1:15" ht="28.5" hidden="1">
      <c r="A171" s="16"/>
      <c r="B171" s="12" t="s">
        <v>72</v>
      </c>
      <c r="F171" s="97"/>
      <c r="G171" s="110">
        <f t="shared" si="14"/>
        <v>0</v>
      </c>
      <c r="H171" s="29"/>
      <c r="I171" s="94">
        <f t="shared" si="11"/>
        <v>0</v>
      </c>
      <c r="K171" s="69">
        <f t="shared" si="12"/>
        <v>0</v>
      </c>
      <c r="M171" s="69">
        <f t="shared" si="13"/>
        <v>0</v>
      </c>
      <c r="O171" s="69">
        <f t="shared" si="15"/>
        <v>0</v>
      </c>
    </row>
    <row r="172" spans="1:15" ht="14.25" hidden="1">
      <c r="A172" s="16"/>
      <c r="B172" s="12" t="s">
        <v>52</v>
      </c>
      <c r="F172" s="97"/>
      <c r="G172" s="110">
        <f t="shared" si="14"/>
        <v>0</v>
      </c>
      <c r="H172" s="29"/>
      <c r="I172" s="94">
        <f t="shared" si="11"/>
        <v>0</v>
      </c>
      <c r="K172" s="69">
        <f t="shared" si="12"/>
        <v>0</v>
      </c>
      <c r="M172" s="69">
        <f t="shared" si="13"/>
        <v>0</v>
      </c>
      <c r="O172" s="69">
        <f t="shared" si="15"/>
        <v>0</v>
      </c>
    </row>
    <row r="173" spans="1:15" ht="99.75" hidden="1">
      <c r="A173" s="16"/>
      <c r="B173" s="12" t="s">
        <v>105</v>
      </c>
      <c r="F173" s="97"/>
      <c r="G173" s="110">
        <f t="shared" si="14"/>
        <v>0</v>
      </c>
      <c r="H173" s="29"/>
      <c r="I173" s="94">
        <f t="shared" si="11"/>
        <v>0</v>
      </c>
      <c r="K173" s="69">
        <f t="shared" si="12"/>
        <v>0</v>
      </c>
      <c r="M173" s="69">
        <f t="shared" si="13"/>
        <v>0</v>
      </c>
      <c r="O173" s="69">
        <f t="shared" si="15"/>
        <v>0</v>
      </c>
    </row>
    <row r="174" spans="1:15" ht="28.5" hidden="1">
      <c r="A174" s="16"/>
      <c r="B174" s="12" t="s">
        <v>106</v>
      </c>
      <c r="F174" s="97"/>
      <c r="G174" s="110">
        <f t="shared" si="14"/>
        <v>0</v>
      </c>
      <c r="H174" s="29"/>
      <c r="I174" s="94">
        <f t="shared" si="11"/>
        <v>0</v>
      </c>
      <c r="K174" s="69">
        <f t="shared" si="12"/>
        <v>0</v>
      </c>
      <c r="M174" s="69">
        <f t="shared" si="13"/>
        <v>0</v>
      </c>
      <c r="O174" s="69">
        <f t="shared" si="15"/>
        <v>0</v>
      </c>
    </row>
    <row r="175" spans="1:15" ht="57" hidden="1">
      <c r="A175" s="16"/>
      <c r="B175" s="12" t="s">
        <v>107</v>
      </c>
      <c r="F175" s="97"/>
      <c r="G175" s="110">
        <f t="shared" si="14"/>
        <v>0</v>
      </c>
      <c r="H175" s="29"/>
      <c r="I175" s="94">
        <f t="shared" si="11"/>
        <v>0</v>
      </c>
      <c r="K175" s="69">
        <f t="shared" si="12"/>
        <v>0</v>
      </c>
      <c r="M175" s="69">
        <f t="shared" si="13"/>
        <v>0</v>
      </c>
      <c r="O175" s="69">
        <f t="shared" si="15"/>
        <v>0</v>
      </c>
    </row>
    <row r="176" spans="1:15" ht="85.5" hidden="1">
      <c r="A176" s="11"/>
      <c r="B176" s="53" t="s">
        <v>108</v>
      </c>
      <c r="F176" s="97"/>
      <c r="G176" s="110">
        <f t="shared" si="14"/>
        <v>0</v>
      </c>
      <c r="H176" s="29"/>
      <c r="I176" s="94">
        <f t="shared" si="11"/>
        <v>0</v>
      </c>
      <c r="K176" s="69">
        <f t="shared" si="12"/>
        <v>0</v>
      </c>
      <c r="M176" s="69">
        <f t="shared" si="13"/>
        <v>0</v>
      </c>
      <c r="O176" s="69">
        <f t="shared" si="15"/>
        <v>0</v>
      </c>
    </row>
    <row r="177" spans="1:15" ht="42.75" hidden="1">
      <c r="A177" s="11"/>
      <c r="B177" s="53" t="s">
        <v>109</v>
      </c>
      <c r="F177" s="97"/>
      <c r="G177" s="110">
        <f t="shared" si="14"/>
        <v>0</v>
      </c>
      <c r="H177" s="29"/>
      <c r="I177" s="94">
        <f t="shared" si="11"/>
        <v>0</v>
      </c>
      <c r="K177" s="69">
        <f t="shared" si="12"/>
        <v>0</v>
      </c>
      <c r="M177" s="69">
        <f t="shared" si="13"/>
        <v>0</v>
      </c>
      <c r="O177" s="69">
        <f t="shared" si="15"/>
        <v>0</v>
      </c>
    </row>
    <row r="178" spans="1:15" ht="3.75" customHeight="1" hidden="1">
      <c r="A178" s="11"/>
      <c r="B178" s="14"/>
      <c r="C178" s="60"/>
      <c r="F178" s="97"/>
      <c r="G178" s="110">
        <f t="shared" si="14"/>
        <v>0</v>
      </c>
      <c r="H178" s="29"/>
      <c r="I178" s="94">
        <f t="shared" si="11"/>
        <v>0</v>
      </c>
      <c r="K178" s="69">
        <f t="shared" si="12"/>
        <v>0</v>
      </c>
      <c r="M178" s="69">
        <f t="shared" si="13"/>
        <v>0</v>
      </c>
      <c r="O178" s="69">
        <f t="shared" si="15"/>
        <v>0</v>
      </c>
    </row>
    <row r="179" spans="1:15" ht="2.25" customHeight="1" hidden="1">
      <c r="A179" s="11"/>
      <c r="B179" s="14"/>
      <c r="C179" s="60"/>
      <c r="F179" s="97"/>
      <c r="G179" s="110">
        <f t="shared" si="14"/>
        <v>0</v>
      </c>
      <c r="H179" s="29"/>
      <c r="I179" s="94">
        <f t="shared" si="11"/>
        <v>0</v>
      </c>
      <c r="K179" s="69">
        <f t="shared" si="12"/>
        <v>0</v>
      </c>
      <c r="M179" s="69">
        <f t="shared" si="13"/>
        <v>0</v>
      </c>
      <c r="O179" s="69">
        <f t="shared" si="15"/>
        <v>0</v>
      </c>
    </row>
    <row r="180" spans="1:15" ht="87.75" customHeight="1">
      <c r="A180" s="11"/>
      <c r="B180" s="15" t="s">
        <v>129</v>
      </c>
      <c r="C180" s="60"/>
      <c r="F180" s="97"/>
      <c r="G180" s="110">
        <f t="shared" si="14"/>
        <v>0</v>
      </c>
      <c r="H180" s="29"/>
      <c r="I180" s="94">
        <v>22</v>
      </c>
      <c r="K180" s="69">
        <f t="shared" si="12"/>
        <v>22</v>
      </c>
      <c r="M180" s="69">
        <f t="shared" si="13"/>
        <v>22</v>
      </c>
      <c r="O180" s="69">
        <f t="shared" si="15"/>
        <v>22</v>
      </c>
    </row>
    <row r="181" spans="1:15" ht="30.75" customHeight="1">
      <c r="A181" s="11"/>
      <c r="B181" s="4" t="s">
        <v>166</v>
      </c>
      <c r="C181" s="60"/>
      <c r="F181" s="97"/>
      <c r="G181" s="110"/>
      <c r="H181" s="29"/>
      <c r="I181" s="94"/>
      <c r="J181" s="60">
        <v>13598</v>
      </c>
      <c r="K181" s="69">
        <f t="shared" si="12"/>
        <v>13598</v>
      </c>
      <c r="M181" s="69">
        <f t="shared" si="13"/>
        <v>13598</v>
      </c>
      <c r="O181" s="69">
        <f t="shared" si="15"/>
        <v>13598</v>
      </c>
    </row>
    <row r="182" spans="1:15" ht="15">
      <c r="A182" s="10" t="s">
        <v>28</v>
      </c>
      <c r="B182" s="17" t="s">
        <v>81</v>
      </c>
      <c r="C182" s="59">
        <f>C183</f>
        <v>31404</v>
      </c>
      <c r="D182" s="37" t="e">
        <f>D183</f>
        <v>#REF!</v>
      </c>
      <c r="E182" s="38" t="e">
        <f>E183</f>
        <v>#REF!</v>
      </c>
      <c r="F182" s="97"/>
      <c r="G182" s="98">
        <f t="shared" si="14"/>
        <v>31404</v>
      </c>
      <c r="H182" s="29"/>
      <c r="I182" s="93">
        <f t="shared" si="11"/>
        <v>31404</v>
      </c>
      <c r="K182" s="61">
        <f t="shared" si="12"/>
        <v>31404</v>
      </c>
      <c r="M182" s="61">
        <f t="shared" si="13"/>
        <v>31404</v>
      </c>
      <c r="O182" s="59">
        <f>M182+N182</f>
        <v>31404</v>
      </c>
    </row>
    <row r="183" spans="1:15" ht="60">
      <c r="A183" s="10" t="s">
        <v>82</v>
      </c>
      <c r="B183" s="17" t="s">
        <v>83</v>
      </c>
      <c r="C183" s="59">
        <f>C187+C188+C190</f>
        <v>31404</v>
      </c>
      <c r="D183" s="37" t="e">
        <f>D185+D186+#REF!+D188+D189+D190+D191+D192+D193</f>
        <v>#REF!</v>
      </c>
      <c r="E183" s="38" t="e">
        <f>E185+E186+#REF!+E188+E189+E190+E191+E192+E193</f>
        <v>#REF!</v>
      </c>
      <c r="F183" s="97"/>
      <c r="G183" s="98">
        <f t="shared" si="14"/>
        <v>31404</v>
      </c>
      <c r="H183" s="29"/>
      <c r="I183" s="93">
        <f t="shared" si="11"/>
        <v>31404</v>
      </c>
      <c r="K183" s="61">
        <f t="shared" si="12"/>
        <v>31404</v>
      </c>
      <c r="M183" s="61">
        <f t="shared" si="13"/>
        <v>31404</v>
      </c>
      <c r="O183" s="59">
        <f>M183+N183</f>
        <v>31404</v>
      </c>
    </row>
    <row r="184" spans="1:15" ht="15.75">
      <c r="A184" s="16"/>
      <c r="B184" s="18" t="s">
        <v>44</v>
      </c>
      <c r="F184" s="97"/>
      <c r="G184" s="110"/>
      <c r="H184" s="29"/>
      <c r="I184" s="93"/>
      <c r="K184" s="80"/>
      <c r="M184" s="61"/>
      <c r="O184" s="59"/>
    </row>
    <row r="185" spans="1:15" ht="57" hidden="1">
      <c r="A185" s="16"/>
      <c r="B185" s="12" t="s">
        <v>110</v>
      </c>
      <c r="F185" s="97"/>
      <c r="G185" s="110">
        <f t="shared" si="14"/>
        <v>0</v>
      </c>
      <c r="H185" s="29"/>
      <c r="I185" s="93">
        <f t="shared" si="11"/>
        <v>0</v>
      </c>
      <c r="K185" s="80">
        <f t="shared" si="12"/>
        <v>0</v>
      </c>
      <c r="M185" s="61">
        <f t="shared" si="13"/>
        <v>0</v>
      </c>
      <c r="O185" s="59">
        <f aca="true" t="shared" si="16" ref="O185:O194">M185+N185</f>
        <v>0</v>
      </c>
    </row>
    <row r="186" spans="1:15" ht="57" hidden="1">
      <c r="A186" s="16"/>
      <c r="B186" s="12" t="s">
        <v>111</v>
      </c>
      <c r="F186" s="97"/>
      <c r="G186" s="110">
        <f t="shared" si="14"/>
        <v>0</v>
      </c>
      <c r="H186" s="29"/>
      <c r="I186" s="93">
        <f t="shared" si="11"/>
        <v>0</v>
      </c>
      <c r="K186" s="80">
        <f t="shared" si="12"/>
        <v>0</v>
      </c>
      <c r="M186" s="61">
        <f t="shared" si="13"/>
        <v>0</v>
      </c>
      <c r="O186" s="59">
        <f t="shared" si="16"/>
        <v>0</v>
      </c>
    </row>
    <row r="187" spans="1:15" ht="28.5">
      <c r="A187" s="16"/>
      <c r="B187" s="12" t="s">
        <v>130</v>
      </c>
      <c r="C187" s="60">
        <v>4680</v>
      </c>
      <c r="F187" s="97"/>
      <c r="G187" s="110">
        <f t="shared" si="14"/>
        <v>4680</v>
      </c>
      <c r="H187" s="29"/>
      <c r="I187" s="94">
        <f t="shared" si="11"/>
        <v>4680</v>
      </c>
      <c r="K187" s="69">
        <f t="shared" si="12"/>
        <v>4680</v>
      </c>
      <c r="M187" s="69">
        <f t="shared" si="13"/>
        <v>4680</v>
      </c>
      <c r="O187" s="69">
        <f t="shared" si="16"/>
        <v>4680</v>
      </c>
    </row>
    <row r="188" spans="1:15" ht="60.75" customHeight="1">
      <c r="A188" s="16"/>
      <c r="B188" s="12" t="s">
        <v>111</v>
      </c>
      <c r="C188" s="60">
        <v>497</v>
      </c>
      <c r="D188" s="54">
        <v>16250</v>
      </c>
      <c r="E188" s="55">
        <v>15370</v>
      </c>
      <c r="F188" s="97"/>
      <c r="G188" s="110">
        <f t="shared" si="14"/>
        <v>497</v>
      </c>
      <c r="H188" s="29"/>
      <c r="I188" s="94">
        <f t="shared" si="11"/>
        <v>497</v>
      </c>
      <c r="K188" s="69">
        <f t="shared" si="12"/>
        <v>497</v>
      </c>
      <c r="M188" s="69">
        <f t="shared" si="13"/>
        <v>497</v>
      </c>
      <c r="O188" s="69">
        <f t="shared" si="16"/>
        <v>497</v>
      </c>
    </row>
    <row r="189" spans="1:15" ht="42.75" hidden="1">
      <c r="A189" s="16"/>
      <c r="B189" s="12" t="s">
        <v>84</v>
      </c>
      <c r="F189" s="97"/>
      <c r="G189" s="110">
        <f t="shared" si="14"/>
        <v>0</v>
      </c>
      <c r="H189" s="29"/>
      <c r="I189" s="94">
        <f t="shared" si="11"/>
        <v>0</v>
      </c>
      <c r="K189" s="69">
        <f t="shared" si="12"/>
        <v>0</v>
      </c>
      <c r="M189" s="69">
        <f t="shared" si="13"/>
        <v>0</v>
      </c>
      <c r="O189" s="69">
        <f t="shared" si="16"/>
        <v>0</v>
      </c>
    </row>
    <row r="190" spans="1:15" ht="43.5" thickBot="1">
      <c r="A190" s="16"/>
      <c r="B190" s="12" t="s">
        <v>131</v>
      </c>
      <c r="C190" s="60">
        <v>26227</v>
      </c>
      <c r="D190" s="54">
        <v>9687</v>
      </c>
      <c r="E190" s="55">
        <v>9687</v>
      </c>
      <c r="F190" s="97"/>
      <c r="G190" s="110">
        <f t="shared" si="14"/>
        <v>26227</v>
      </c>
      <c r="H190" s="109"/>
      <c r="I190" s="94">
        <f t="shared" si="11"/>
        <v>26227</v>
      </c>
      <c r="K190" s="69">
        <f t="shared" si="12"/>
        <v>26227</v>
      </c>
      <c r="M190" s="69">
        <f t="shared" si="13"/>
        <v>26227</v>
      </c>
      <c r="O190" s="69">
        <f t="shared" si="16"/>
        <v>26227</v>
      </c>
    </row>
    <row r="191" spans="1:15" ht="57.75" hidden="1" thickBot="1">
      <c r="A191" s="16"/>
      <c r="B191" s="12" t="s">
        <v>85</v>
      </c>
      <c r="F191" s="71"/>
      <c r="G191" s="74">
        <f t="shared" si="14"/>
        <v>0</v>
      </c>
      <c r="I191" s="96">
        <f t="shared" si="11"/>
        <v>0</v>
      </c>
      <c r="K191" s="80">
        <f t="shared" si="12"/>
        <v>0</v>
      </c>
      <c r="M191" s="61">
        <f t="shared" si="13"/>
        <v>0</v>
      </c>
      <c r="O191" s="59">
        <f t="shared" si="16"/>
        <v>0</v>
      </c>
    </row>
    <row r="192" spans="1:15" ht="16.5" hidden="1" thickBot="1">
      <c r="A192" s="16"/>
      <c r="B192" s="12"/>
      <c r="C192" s="60"/>
      <c r="D192" s="54">
        <v>2748</v>
      </c>
      <c r="E192" s="55">
        <v>2748</v>
      </c>
      <c r="F192" s="72"/>
      <c r="G192" s="74"/>
      <c r="I192" s="83">
        <f t="shared" si="11"/>
        <v>0</v>
      </c>
      <c r="K192" s="80">
        <f t="shared" si="12"/>
        <v>0</v>
      </c>
      <c r="M192" s="61">
        <f t="shared" si="13"/>
        <v>0</v>
      </c>
      <c r="O192" s="59">
        <f t="shared" si="16"/>
        <v>0</v>
      </c>
    </row>
    <row r="193" spans="1:15" ht="29.25" hidden="1" thickBot="1">
      <c r="A193" s="16"/>
      <c r="B193" s="12" t="s">
        <v>112</v>
      </c>
      <c r="G193" s="74">
        <f t="shared" si="14"/>
        <v>0</v>
      </c>
      <c r="I193" s="83">
        <f t="shared" si="11"/>
        <v>0</v>
      </c>
      <c r="K193" s="80">
        <f t="shared" si="12"/>
        <v>0</v>
      </c>
      <c r="M193" s="61">
        <f t="shared" si="13"/>
        <v>0</v>
      </c>
      <c r="O193" s="59">
        <f t="shared" si="16"/>
        <v>0</v>
      </c>
    </row>
    <row r="194" spans="1:15" s="24" customFormat="1" ht="15.75" thickBot="1">
      <c r="A194" s="127" t="s">
        <v>114</v>
      </c>
      <c r="B194" s="128"/>
      <c r="C194" s="66" t="e">
        <f>C10+C71</f>
        <v>#REF!</v>
      </c>
      <c r="D194" s="58" t="e">
        <f>D10+D71</f>
        <v>#REF!</v>
      </c>
      <c r="E194" s="73" t="e">
        <f>E10+E71</f>
        <v>#REF!</v>
      </c>
      <c r="F194" s="66">
        <f>F10+F71</f>
        <v>20900</v>
      </c>
      <c r="G194" s="85" t="e">
        <f t="shared" si="14"/>
        <v>#REF!</v>
      </c>
      <c r="H194" s="119">
        <f>H10+H71</f>
        <v>758930.5</v>
      </c>
      <c r="I194" s="121">
        <f>I10+I71</f>
        <v>3499923.3</v>
      </c>
      <c r="J194" s="119">
        <f>J10+J71</f>
        <v>86874.8</v>
      </c>
      <c r="K194" s="124">
        <f t="shared" si="12"/>
        <v>3586798.0999999996</v>
      </c>
      <c r="L194" s="59">
        <v>175753</v>
      </c>
      <c r="M194" s="61">
        <f t="shared" si="13"/>
        <v>3762551.0999999996</v>
      </c>
      <c r="N194" s="69">
        <f>N10+N71</f>
        <v>22963</v>
      </c>
      <c r="O194" s="66">
        <f t="shared" si="16"/>
        <v>3785514.0999999996</v>
      </c>
    </row>
    <row r="195" spans="1:15" ht="12.75">
      <c r="A195" s="126" t="s">
        <v>115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1:15" ht="18" customHeight="1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5" ht="12.75">
      <c r="B197" s="44"/>
      <c r="D197" s="5"/>
      <c r="E197" s="5"/>
    </row>
    <row r="198" spans="2:5" ht="12.75">
      <c r="B198" s="44"/>
      <c r="D198" s="5"/>
      <c r="E198" s="5"/>
    </row>
    <row r="199" spans="2:5" ht="12.75">
      <c r="B199" s="44"/>
      <c r="D199" s="5"/>
      <c r="E199" s="5"/>
    </row>
    <row r="200" spans="2:5" ht="12.75">
      <c r="B200" s="44"/>
      <c r="D200" s="5"/>
      <c r="E200" s="5"/>
    </row>
    <row r="201" spans="2:5" ht="12.75">
      <c r="B201" s="44"/>
      <c r="D201" s="5"/>
      <c r="E201" s="5"/>
    </row>
    <row r="202" spans="2:5" ht="12.75">
      <c r="B202" s="44"/>
      <c r="D202" s="5"/>
      <c r="E202" s="5"/>
    </row>
    <row r="203" spans="2:5" ht="12.75">
      <c r="B203" s="44"/>
      <c r="D203" s="5"/>
      <c r="E203" s="5"/>
    </row>
    <row r="204" spans="2:5" ht="12.75">
      <c r="B204" s="44"/>
      <c r="D204" s="5"/>
      <c r="E204" s="5"/>
    </row>
    <row r="205" spans="2:5" ht="12.75">
      <c r="B205" s="44"/>
      <c r="D205" s="5"/>
      <c r="E205" s="5"/>
    </row>
    <row r="206" spans="2:5" ht="12.75">
      <c r="B206" s="44"/>
      <c r="D206" s="5"/>
      <c r="E206" s="5"/>
    </row>
    <row r="207" spans="2:5" ht="12.75">
      <c r="B207" s="44"/>
      <c r="D207" s="5"/>
      <c r="E207" s="5"/>
    </row>
    <row r="208" spans="2:5" ht="12.75">
      <c r="B208" s="44"/>
      <c r="D208" s="5"/>
      <c r="E208" s="5"/>
    </row>
    <row r="209" spans="2:5" ht="12.75">
      <c r="B209" s="44"/>
      <c r="D209" s="5"/>
      <c r="E209" s="5"/>
    </row>
    <row r="210" spans="2:5" ht="12.75">
      <c r="B210" s="44"/>
      <c r="D210" s="5"/>
      <c r="E210" s="5"/>
    </row>
    <row r="211" spans="2:5" ht="12.75">
      <c r="B211" s="44"/>
      <c r="D211" s="5"/>
      <c r="E211" s="5"/>
    </row>
    <row r="212" spans="2:5" ht="12.75">
      <c r="B212" s="44"/>
      <c r="D212" s="5"/>
      <c r="E212" s="5"/>
    </row>
    <row r="213" spans="2:5" ht="12.75">
      <c r="B213" s="44"/>
      <c r="D213" s="5"/>
      <c r="E213" s="5"/>
    </row>
    <row r="214" ht="12.75">
      <c r="B214" s="44"/>
    </row>
    <row r="215" ht="12.75">
      <c r="B215" s="44"/>
    </row>
    <row r="216" ht="12.75">
      <c r="B216" s="44"/>
    </row>
    <row r="217" ht="12.75">
      <c r="B217" s="44"/>
    </row>
    <row r="218" ht="12.75">
      <c r="B218" s="44"/>
    </row>
    <row r="219" ht="12.75">
      <c r="B219" s="44"/>
    </row>
    <row r="220" ht="12.75">
      <c r="B220" s="44"/>
    </row>
    <row r="221" ht="12.75">
      <c r="B221" s="44"/>
    </row>
    <row r="222" ht="12.75">
      <c r="B222" s="44"/>
    </row>
    <row r="223" ht="12.75">
      <c r="B223" s="44"/>
    </row>
    <row r="224" ht="12.75">
      <c r="B224" s="44"/>
    </row>
    <row r="225" ht="12.75">
      <c r="B225" s="44"/>
    </row>
    <row r="226" ht="12.75">
      <c r="B226" s="44"/>
    </row>
    <row r="227" ht="12.75">
      <c r="B227" s="44"/>
    </row>
    <row r="228" ht="12.75">
      <c r="B228" s="44"/>
    </row>
    <row r="229" ht="12.75">
      <c r="B229" s="44"/>
    </row>
    <row r="230" ht="12.75">
      <c r="B230" s="44"/>
    </row>
    <row r="231" ht="12.75">
      <c r="B231" s="44"/>
    </row>
    <row r="232" ht="12.75">
      <c r="B232" s="44"/>
    </row>
    <row r="233" ht="12.75">
      <c r="B233" s="44"/>
    </row>
    <row r="234" ht="12.75">
      <c r="B234" s="44"/>
    </row>
    <row r="235" ht="12.75">
      <c r="B235" s="44"/>
    </row>
    <row r="236" ht="12.75">
      <c r="B236" s="44"/>
    </row>
    <row r="237" ht="12.75">
      <c r="B237" s="44"/>
    </row>
    <row r="238" ht="12.75">
      <c r="B238" s="44"/>
    </row>
    <row r="239" ht="12.75">
      <c r="B239" s="44"/>
    </row>
    <row r="240" ht="12.75">
      <c r="B240" s="44"/>
    </row>
    <row r="241" ht="12.75">
      <c r="B241" s="44"/>
    </row>
    <row r="242" ht="12.75">
      <c r="B242" s="44"/>
    </row>
    <row r="243" ht="12.75">
      <c r="B243" s="44"/>
    </row>
    <row r="244" ht="12.75">
      <c r="B244" s="44"/>
    </row>
    <row r="245" ht="12.75">
      <c r="B245" s="44"/>
    </row>
    <row r="246" ht="12.75">
      <c r="B246" s="44"/>
    </row>
    <row r="247" ht="12.75">
      <c r="B247" s="44"/>
    </row>
    <row r="248" ht="12.75">
      <c r="B248" s="44"/>
    </row>
    <row r="249" ht="12.75">
      <c r="B249" s="44"/>
    </row>
    <row r="250" ht="12.75">
      <c r="B250" s="44"/>
    </row>
    <row r="251" ht="12.75">
      <c r="B251" s="44"/>
    </row>
    <row r="252" ht="12.75">
      <c r="B252" s="44"/>
    </row>
    <row r="253" ht="12.75">
      <c r="B253" s="44"/>
    </row>
    <row r="254" ht="12.75">
      <c r="B254" s="44"/>
    </row>
    <row r="255" ht="12.75">
      <c r="B255" s="44"/>
    </row>
    <row r="256" ht="12.75">
      <c r="B256" s="44"/>
    </row>
    <row r="257" ht="12.75">
      <c r="B257" s="44"/>
    </row>
    <row r="258" ht="12.75">
      <c r="B258" s="44"/>
    </row>
    <row r="259" ht="12.75">
      <c r="B259" s="44"/>
    </row>
    <row r="260" ht="12.75">
      <c r="B260" s="44"/>
    </row>
    <row r="261" ht="12.75">
      <c r="B261" s="44"/>
    </row>
    <row r="262" ht="12.75">
      <c r="B262" s="44"/>
    </row>
    <row r="263" ht="12.75">
      <c r="B263" s="44"/>
    </row>
    <row r="264" ht="12.75">
      <c r="B264" s="44"/>
    </row>
    <row r="265" ht="12.75">
      <c r="B265" s="44"/>
    </row>
    <row r="266" ht="12.75">
      <c r="B266" s="44"/>
    </row>
    <row r="267" spans="2:12" ht="15.75">
      <c r="B267" s="44"/>
      <c r="L267" s="83"/>
    </row>
    <row r="268" ht="12.75">
      <c r="B268" s="44"/>
    </row>
    <row r="269" ht="12.75">
      <c r="B269" s="44"/>
    </row>
    <row r="270" ht="12.75">
      <c r="B270" s="44"/>
    </row>
    <row r="271" ht="12.75">
      <c r="B271" s="44"/>
    </row>
    <row r="272" ht="12.75">
      <c r="B272" s="44"/>
    </row>
    <row r="273" ht="12.75">
      <c r="B273" s="44"/>
    </row>
    <row r="274" ht="12.75">
      <c r="B274" s="44"/>
    </row>
    <row r="275" ht="12.75">
      <c r="B275" s="44"/>
    </row>
    <row r="276" ht="12.75">
      <c r="B276" s="44"/>
    </row>
    <row r="277" ht="12.75">
      <c r="B277" s="44"/>
    </row>
    <row r="278" ht="12.75">
      <c r="B278" s="44"/>
    </row>
    <row r="279" ht="12.75">
      <c r="B279" s="44"/>
    </row>
    <row r="280" ht="12.75">
      <c r="B280" s="44"/>
    </row>
    <row r="281" ht="12.75">
      <c r="B281" s="44"/>
    </row>
    <row r="282" ht="12.75">
      <c r="B282" s="44"/>
    </row>
    <row r="283" ht="12.75">
      <c r="B283" s="44"/>
    </row>
    <row r="284" ht="12.75">
      <c r="B284" s="44"/>
    </row>
    <row r="285" ht="12.75">
      <c r="B285" s="44"/>
    </row>
    <row r="286" ht="12.75">
      <c r="B286" s="44"/>
    </row>
    <row r="287" ht="12.75">
      <c r="B287" s="44"/>
    </row>
    <row r="288" ht="12.75">
      <c r="B288" s="44"/>
    </row>
    <row r="289" ht="12.75">
      <c r="B289" s="44"/>
    </row>
    <row r="290" ht="12.75">
      <c r="B290" s="44"/>
    </row>
    <row r="291" ht="12.75">
      <c r="B291" s="44"/>
    </row>
    <row r="292" ht="12.75">
      <c r="B292" s="44"/>
    </row>
    <row r="293" ht="12.75">
      <c r="B293" s="44"/>
    </row>
    <row r="294" ht="12.75">
      <c r="B294" s="44"/>
    </row>
    <row r="295" ht="12.75">
      <c r="B295" s="44"/>
    </row>
    <row r="296" ht="12.75">
      <c r="B296" s="44"/>
    </row>
    <row r="297" ht="12.75">
      <c r="B297" s="44"/>
    </row>
    <row r="298" ht="12.75">
      <c r="B298" s="44"/>
    </row>
    <row r="299" ht="12.75">
      <c r="B299" s="44"/>
    </row>
    <row r="300" ht="12.75">
      <c r="B300" s="44"/>
    </row>
    <row r="301" ht="12.75">
      <c r="B301" s="44"/>
    </row>
    <row r="302" ht="12.75">
      <c r="B302" s="44"/>
    </row>
    <row r="303" ht="12.75">
      <c r="B303" s="44"/>
    </row>
    <row r="304" ht="12.75">
      <c r="B304" s="44"/>
    </row>
    <row r="305" ht="12.75">
      <c r="B305" s="44"/>
    </row>
    <row r="306" ht="12.75">
      <c r="B306" s="44"/>
    </row>
    <row r="307" ht="12.75">
      <c r="B307" s="44"/>
    </row>
    <row r="308" ht="12.75">
      <c r="B308" s="44"/>
    </row>
    <row r="309" ht="12.75">
      <c r="B309" s="44"/>
    </row>
  </sheetData>
  <mergeCells count="7">
    <mergeCell ref="A195:O196"/>
    <mergeCell ref="A194:B194"/>
    <mergeCell ref="A1:O1"/>
    <mergeCell ref="A2:O2"/>
    <mergeCell ref="A3:O3"/>
    <mergeCell ref="A5:O5"/>
    <mergeCell ref="A6:O6"/>
  </mergeCells>
  <printOptions/>
  <pageMargins left="0.43" right="0.35" top="0.18" bottom="0.46" header="0.17" footer="0.17"/>
  <pageSetup horizontalDpi="600" verticalDpi="600" orientation="portrait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2012-06-09T12:00:54Z</cp:lastPrinted>
  <dcterms:created xsi:type="dcterms:W3CDTF">1996-10-08T23:32:33Z</dcterms:created>
  <dcterms:modified xsi:type="dcterms:W3CDTF">2012-06-13T11:06:31Z</dcterms:modified>
  <cp:category/>
  <cp:version/>
  <cp:contentType/>
  <cp:contentStatus/>
</cp:coreProperties>
</file>