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пр.1" sheetId="1" r:id="rId1"/>
  </sheets>
  <definedNames>
    <definedName name="aa">#REF!</definedName>
    <definedName name="asd">#REF!</definedName>
    <definedName name="bb">#REF!</definedName>
    <definedName name="bmv">#REF!</definedName>
    <definedName name="ff">#REF!</definedName>
    <definedName name="fgg">#REF!</definedName>
    <definedName name="fgh">#REF!</definedName>
    <definedName name="gs">#REF!</definedName>
    <definedName name="hj">#REF!</definedName>
    <definedName name="jh">#REF!</definedName>
    <definedName name="ju">#REF!</definedName>
    <definedName name="kio">#REF!</definedName>
    <definedName name="KKK">'пр.1'!$A$7:$B$8</definedName>
    <definedName name="LLL">#REF!</definedName>
    <definedName name="mmm">#REF!</definedName>
    <definedName name="NNN">#REF!</definedName>
    <definedName name="ooo">#REF!</definedName>
    <definedName name="op">#REF!</definedName>
    <definedName name="po">#REF!</definedName>
    <definedName name="PPP">#REF!</definedName>
    <definedName name="qwe">#REF!</definedName>
    <definedName name="re">#REF!</definedName>
    <definedName name="RRR">#REF!</definedName>
    <definedName name="rtr">#REF!</definedName>
    <definedName name="SSS">#REF!</definedName>
    <definedName name="tt">#REF!</definedName>
    <definedName name="vv">#REF!</definedName>
    <definedName name="WWW">#REF!</definedName>
    <definedName name="zxc">#REF!</definedName>
    <definedName name="_xlnm.Print_Titles" localSheetId="0">'пр.1'!$A:$B,'пр.1'!$7:$8</definedName>
    <definedName name="_xlnm.Print_Area" localSheetId="0">'пр.1'!$A$1:$G$211</definedName>
  </definedNames>
  <calcPr fullCalcOnLoad="1"/>
</workbook>
</file>

<file path=xl/sharedStrings.xml><?xml version="1.0" encoding="utf-8"?>
<sst xmlns="http://schemas.openxmlformats.org/spreadsheetml/2006/main" count="260" uniqueCount="244">
  <si>
    <t>1 00 00000 00 0000 000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</si>
  <si>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</si>
  <si>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</si>
  <si>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</si>
  <si>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</si>
  <si>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</si>
  <si>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 xml:space="preserve">1 06 00000 00 0000 000 </t>
  </si>
  <si>
    <t>Налоги на имущество</t>
  </si>
  <si>
    <t>Налог на имущество физических лиц</t>
  </si>
  <si>
    <t>1 09 00000 00 0000 000</t>
  </si>
  <si>
    <t>1 08 00000 00 0000 000</t>
  </si>
  <si>
    <t>Государственная пошлина</t>
  </si>
  <si>
    <t>1 09 01000 03 0000 110</t>
  </si>
  <si>
    <t>1 11 00000 00 0000 000</t>
  </si>
  <si>
    <t xml:space="preserve">1 11 05000 00 0000 120 </t>
  </si>
  <si>
    <t>федеральных государственных унитарных предприятий</t>
  </si>
  <si>
    <t>и муниципальных унитарных предприятий</t>
  </si>
  <si>
    <t>1 12 00000 00 0000 000</t>
  </si>
  <si>
    <t>1 12 01000 01 0000 120</t>
  </si>
  <si>
    <t>1 13 00000 00 0000 000</t>
  </si>
  <si>
    <t>1 14 00000 00 0000 000</t>
  </si>
  <si>
    <t>1 14 02000 00 0000 000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</si>
  <si>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</si>
  <si>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</si>
  <si>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</si>
  <si>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</si>
  <si>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</si>
  <si>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2 02 01000 00 0000 151</t>
  </si>
  <si>
    <t>2 02 04000 00 0000 151</t>
  </si>
  <si>
    <t>2 02 02000 00 0000 151</t>
  </si>
  <si>
    <t>местного самоуправления, государственных  внебюджетных</t>
  </si>
  <si>
    <t xml:space="preserve">фондов и созданных ими учреждений,  и в хозведении </t>
  </si>
  <si>
    <t xml:space="preserve">Налог на доходы физических лиц </t>
  </si>
  <si>
    <t>Земельный налог</t>
  </si>
  <si>
    <t>1 13 03000 00 0000 130</t>
  </si>
  <si>
    <t xml:space="preserve">1 14 02030 03 0000 410 </t>
  </si>
  <si>
    <t>1 14 02030 03 0000 440</t>
  </si>
  <si>
    <t>Код                                  бюджетной                                 классификации</t>
  </si>
  <si>
    <t xml:space="preserve">  Наименование дохода</t>
  </si>
  <si>
    <t>Единый налог на вмененный доход для отдельных видов деятельности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</si>
  <si>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</si>
  <si>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</si>
  <si>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</si>
  <si>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</si>
  <si>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оказания платных услуг и компенсации затрат государства </t>
  </si>
  <si>
    <t>Доходы от продажи материальных и нематериальных активов</t>
  </si>
  <si>
    <t xml:space="preserve">Доходы от реализации имущества, находящегося в муниципальной собственности (в части реализации основных средств по указанному имуществу) </t>
  </si>
  <si>
    <t xml:space="preserve">Доходы от реализации имущества, находящегося в муниципальной собственности (в части реализации материальных запасов по указанному имуществу) </t>
  </si>
  <si>
    <t>- субвенции на реализацию социальных гарантий, предоставляемых педагогическим работникам образовательных учреждений</t>
  </si>
  <si>
    <t xml:space="preserve">- субвенции на приобретение жилых помещений детям-сиротам, детям, оставшимся без попечения родителей, а также лицам  из числа детей сирот и детей, оставшихся без попечения родителей </t>
  </si>
  <si>
    <t>Задолженность и перерасчеты по отмененным налогам, сборам и иным обязательным платежам</t>
  </si>
  <si>
    <t>в том числе:</t>
  </si>
  <si>
    <t xml:space="preserve"> - субвенции на выполнение государственных полномочий по образованию и обеспечению деятельности комиссий по делам несовершеннолетних и защите их прав </t>
  </si>
  <si>
    <t xml:space="preserve"> - субвенции на воспитание и обучение детей-инвалидов в детских дошкольных учреждениях</t>
  </si>
  <si>
    <t>Доходы</t>
  </si>
  <si>
    <t>1 14 04 03003 0000 420</t>
  </si>
  <si>
    <t>Доходы местных бюджетов от продажи нематериальных активов</t>
  </si>
  <si>
    <t>1 05 02000 02 0000 110</t>
  </si>
  <si>
    <t>1 06 01000 00 0000 110</t>
  </si>
  <si>
    <t xml:space="preserve">1 06 06000 00 0000 110 </t>
  </si>
  <si>
    <t xml:space="preserve">Доходы от реализации имущества, находящегося в муниципальной собственности </t>
  </si>
  <si>
    <t xml:space="preserve">1 17 05040 04 0000 180 </t>
  </si>
  <si>
    <t>Безвозмездные поступления</t>
  </si>
  <si>
    <t xml:space="preserve"> - субвенции на содержание медицинских вытрезвителей</t>
  </si>
  <si>
    <t xml:space="preserve"> - субвенции для финансового обеспечения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</t>
  </si>
  <si>
    <t>- субвенции на обеспечение питанием детей в возрасте до трех лет по заключению врачей</t>
  </si>
  <si>
    <t>1 11 01040 04 0000 120</t>
  </si>
  <si>
    <t>1 11 05034 04 0000 120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</si>
  <si>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</si>
  <si>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</si>
  <si>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</si>
  <si>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городского округа</t>
  </si>
  <si>
    <t>1 06 06012 04 0000 110</t>
  </si>
  <si>
    <t xml:space="preserve">Земельный налог, взимаемый по ставкам, установленным в соответствии с п.п 1 п.1 ст.394 НК РФ и применяемым к объектам налогообложения, расположеным в границах городского округа </t>
  </si>
  <si>
    <t>1 06 06022 04 0000 110</t>
  </si>
  <si>
    <t xml:space="preserve">Земельный налог, взимаемый по ставкам, установленным в соответствии с п.п 2 п.1 ст.394 НК РФ и применяемым к объектам налогообложения, расположеным в границах городского округа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</si>
  <si>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</si>
  <si>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</si>
  <si>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в виде прибыли, приходящейся на доли в уставных (складочных) капиталах хозяйственных товариществ и обществ или дивиденды по акциям принадлежащим городским округам </t>
  </si>
  <si>
    <t>1 11 05010 04 0000 120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</si>
  <si>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автономных учреждений)</t>
  </si>
  <si>
    <t xml:space="preserve"> Прочие поступления от использования имущества, находящегося в собственности городских округов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</si>
  <si>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1 11 09044 04 0000 120</t>
  </si>
  <si>
    <t>Платежи при  пользовании природными ресурсами</t>
  </si>
  <si>
    <t>1 14 01040 04 0000 410</t>
  </si>
  <si>
    <t>Доходы от продажи квартир, находящихся в собственности городских округов</t>
  </si>
  <si>
    <t xml:space="preserve"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</si>
  <si>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Доходы от продажи земельных участков, государственная собственность на которые не разграничена</t>
  </si>
  <si>
    <t>Прочие неналоговые доходы бюджетов городских округов</t>
  </si>
  <si>
    <t>1 13 03040 04 0000 130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</si>
  <si>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</si>
  <si>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</si>
  <si>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- субвенции на предоставление мер социальной поддержки в лекарственном обеспечении отдельных категорий граждан, проживающих на территории Псковской области</t>
  </si>
  <si>
    <t xml:space="preserve"> - субвенции на проведение заключительной дезинфекции в очагах инфекционных заболеваний</t>
  </si>
  <si>
    <t xml:space="preserve"> - субсидии на медицинское обслуживание инкурабельных онкологических больных и больных с глубокими нарушениями жизненно важных функций</t>
  </si>
  <si>
    <t>2 02 0000 00 0000 000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</si>
  <si>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</si>
  <si>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</si>
  <si>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</si>
  <si>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</si>
  <si>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</si>
  <si>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</si>
  <si>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                                      </t>
  </si>
  <si>
    <t>Иные межбюджетные трансферты</t>
  </si>
  <si>
    <t xml:space="preserve">2 02 04012 04 0000 151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</si>
  <si>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</si>
  <si>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1 14 02030 04 0000 410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</si>
  <si>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</si>
  <si>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- иные межбюджетные трансферты на обеспечение питанием детей в возрасте до трех лет по заключению врачей</t>
  </si>
  <si>
    <t xml:space="preserve"> - иные межбюджетные трансферты на предоставление мер социальной поддержки в лекарственном обеспечении отдельных категорий граждан, проживающих на территории Псковской области</t>
  </si>
  <si>
    <t xml:space="preserve"> - иные межбюджетные трансферты на проведение заключительной дезинфекции в очагах инфекционных заболеваний</t>
  </si>
  <si>
    <t xml:space="preserve"> - субсидии на финансирование областной целевой программы "Пожарная безопасность на 2004-2008 годы"</t>
  </si>
  <si>
    <t xml:space="preserve"> -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</si>
  <si>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Тыс.руб.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</si>
  <si>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 бюджетов</t>
  </si>
  <si>
    <t>Дотации на поддержку мер по обеспечению сбалансированности бюджетов</t>
  </si>
  <si>
    <t>Дотации на поддержку мер по обеспечению сбалансированности бюджетов городских округов</t>
  </si>
  <si>
    <t xml:space="preserve"> - субсидии на финансирование областной целевой программы "Газификация Псковской области на 2005-2009 годы"</t>
  </si>
  <si>
    <t xml:space="preserve"> - субвенции на внедрение иновационных образовательных программ в муниципальных общеобразовательных учреждениях</t>
  </si>
  <si>
    <t>2 02 01001 04 0000 151</t>
  </si>
  <si>
    <t>2 02 01003 00 0000 151</t>
  </si>
  <si>
    <t xml:space="preserve">2 02 01003 04 0000 151 </t>
  </si>
  <si>
    <t xml:space="preserve"> - субсидии на внедрение иновационных образовательных программ в муниципальных общеобразовательных учреждениях</t>
  </si>
  <si>
    <t>1 05 03000 01 0000 110</t>
  </si>
  <si>
    <t>Единый сельскохозяйственный налог</t>
  </si>
  <si>
    <t xml:space="preserve">Плата за предоставление муниципальных рекламных мест       </t>
  </si>
  <si>
    <t>Плата за наем</t>
  </si>
  <si>
    <t>2012 год</t>
  </si>
  <si>
    <t>2013 год</t>
  </si>
  <si>
    <t>Поступления по группам, подгруппам, статьям классификации доходов в бюджет города Пскова в 2011 году</t>
  </si>
  <si>
    <t>2 02 01003 04 0000 151</t>
  </si>
  <si>
    <t xml:space="preserve"> - субсидии  бюджетам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</si>
  <si>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- субсидии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</si>
  <si>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 субсидии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</si>
  <si>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- субсидии на финансирование областной долгосрочной целевой программы "Обеспечение врачей общей практики (семейных врачей) Псковской области легковым автотранспортом, мебелью, оборудованием и помещениями в 2010 году"</t>
  </si>
  <si>
    <t xml:space="preserve"> - субсидии на развития социальной и инженерной инфраструктуры за счет средств областного бюджета </t>
  </si>
  <si>
    <t xml:space="preserve"> - субсидии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 </t>
  </si>
  <si>
    <r>
      <t xml:space="preserve"> - субсидии бюджетам городских округов на обеспечение мероприятий по капитальному ремонту многоквартирных домов за счет средств бюджетов </t>
    </r>
    <r>
      <rPr>
        <i/>
        <sz val="11"/>
        <rFont val="Arial"/>
        <family val="2"/>
      </rPr>
      <t>(остаток средств 2007 года)</t>
    </r>
  </si>
  <si>
    <t xml:space="preserve"> - субсидии на финансирование областной целевой программы "Развитие сети спортивных плоскостных сооружений в Псковской области в 2008-2010 годах"</t>
  </si>
  <si>
    <t xml:space="preserve"> - субсидии на финансирование областной целевой программы "Реформирование региональных финансов Псковской области на 2007-2019 годы"</t>
  </si>
  <si>
    <t xml:space="preserve"> - субсидии на финансирование федеральной целевой программы "Жилище" на 2002-2010 годы, подпрограмма "Модернизация объектов коммунальной инфраструктуры" на строительство водовода от водозабора до улицы Рокоссовского в городе Пскове</t>
  </si>
  <si>
    <t xml:space="preserve"> - субсидии бюжетам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 корпорации Фонд содействия реформированию жилищно-коммунального хозяйства</t>
  </si>
  <si>
    <t xml:space="preserve"> - субсидии бюжетам городских округов на обеспечение мероприятий по переселению граждан из аварийного жилищного фонда за счет средств бюджета</t>
  </si>
  <si>
    <t xml:space="preserve"> - 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 медицинскими сестрами  участковыми врачей терапевтов участковых, врачей-педиатров участковых, медицинскими сестрами врачей общей практики (семейных врачей) </t>
  </si>
  <si>
    <t xml:space="preserve"> - 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</t>
  </si>
  <si>
    <t xml:space="preserve"> - 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 за счет средств областного бюджета</t>
  </si>
  <si>
    <t xml:space="preserve"> - субсидии бюджетам на финансовое обеспечение мероприятий по капитальному ремонту многоквартирных домов</t>
  </si>
  <si>
    <t xml:space="preserve"> - субсидии от государственной корпорации Фонд содействия реформированию жилищно-коммунального хозяйства на мероприятия по переселение граждан из аварийного жилищного фонда </t>
  </si>
  <si>
    <t xml:space="preserve"> - субсидии бюджетам  на финансовое обеспечения мероприятий по переселение граждан из аварийного жилищного фонда </t>
  </si>
  <si>
    <t xml:space="preserve"> - субсидии на реализацию Закона Псковской области                                       от 27.06.2008 № 773-ОЗ "О газификации жилищного фонда Псковской области"</t>
  </si>
  <si>
    <t xml:space="preserve"> - субсидии на реализацию дополнительных мероприятий, направленных на снижение напряженности на рынке труда субъектов Российской Федерации  </t>
  </si>
  <si>
    <t xml:space="preserve"> - субсидии на финансирование областной долгосрочной целевой программы "Развитие малого и среднего предпринимательства в Псковской области на 2005 - 2011 годы"</t>
  </si>
  <si>
    <t xml:space="preserve"> - субсидии из федерального бюджета на реализацию федеральной целевой программы "Жилище" на 2002 - 2010 годы" подпрограммы "Обеспечение жильем молодых семей"</t>
  </si>
  <si>
    <t xml:space="preserve"> - субсидии из областного бюджета на реализацию областной долгосрочной целевой программы "Обеспечение жильем молодых семей Псковской области" на 2008 - 2010 годы""</t>
  </si>
  <si>
    <t xml:space="preserve"> - субсидии на областную долгосрочную целевую программу "Культура Псковского региона в 2007-2010 годах"</t>
  </si>
  <si>
    <t xml:space="preserve"> - субсидии на финансирование областной долгосрочной целевой программы "Развитие системы образования в Псковской области на 2009-2011 годы"</t>
  </si>
  <si>
    <t xml:space="preserve"> - субсидии на реализацию федеральной целевой программы "Жилище" на 2002-2010 годы подпрограмма "Обеспечение жильем молодых семей"</t>
  </si>
  <si>
    <t xml:space="preserve"> - субсидии на финансирование областной долгосрочной целевой программы "Обеспечение жильем молодых семей Псковской области" на 2008-2010 годы</t>
  </si>
  <si>
    <t xml:space="preserve"> - субсидии на финансирование областной долгосрочной целевой программы "Реформирование  региональных финансов Псковской области на 2007-2019 годы"</t>
  </si>
  <si>
    <t xml:space="preserve"> - субсидии бюджетам на реализацию Закона Псковской области от 27.06.2008 №773-ОЗ "О газификации жилищного фонда Псковской области"</t>
  </si>
  <si>
    <t xml:space="preserve"> - субсидии на финансирование областной долгосрочной целевой программы "Социальная поддержка инвалидов и граждан пожилого возраста в Псковской области на 2007-2011 годы"</t>
  </si>
  <si>
    <t xml:space="preserve"> - субсидиина финансовое обеспечение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</si>
  <si>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- субсидии бюджетам на финансовое обеспечение мероприятий по переселению граждан из аварийного жилищного фонда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</si>
  <si>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областного бюджета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</si>
  <si>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софинансирование  за счет средств областного бюджета</t>
  </si>
  <si>
    <t xml:space="preserve"> - 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и дополнительное образование в муниципальных общеобразовательных учреждениях</t>
  </si>
  <si>
    <t xml:space="preserve"> - субвенции на выполнение полномочий в соответствии с Законом Псковской области от 03.06.2005 №443-ОЗ "О наделении органов местного самоуправления госполномочиями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</si>
  <si>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 xml:space="preserve"> - субвенции на обеспечение питанием детей в возрасте до трех лет по заключению врачей</t>
  </si>
  <si>
    <t xml:space="preserve"> - субвенции на предоставление мер социальной поддержки в лекарственном обеспечении отдельных категорий граждан, проживающих на территории Псковской области</t>
  </si>
  <si>
    <t>-субвенции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кандитатов в присяжные заседатели федеральных судов общей юрисдикции в Российской Федерации</t>
  </si>
  <si>
    <t xml:space="preserve"> - субвенции на осуществление полномочий Российской Федерации по подготовке и проведению Всероссийской переписи населения 2010 года</t>
  </si>
  <si>
    <t xml:space="preserve"> - иные межбюджетные трансферты на обеспечение жилыми помещениями детей-сирот, детей, оставшихся без попечения родителей, а также лиц из числа детей-сирот и детей, оставшихся без попечения родителей</t>
  </si>
  <si>
    <t xml:space="preserve"> -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</si>
  <si>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 иные межбюджетные трансферты на содержание медицинских вытрезвителей</t>
  </si>
  <si>
    <t xml:space="preserve"> - иные межбюджетные трансферты из Резервного фонда Администрации Псковской области</t>
  </si>
  <si>
    <t>Дотации бюджетам городских округов на выравнивание бюджетной обеспеченности муниципальных районов (городских округов) из региональногофонда финансовой поддержки</t>
  </si>
  <si>
    <t>ИТОГО</t>
  </si>
  <si>
    <t>1 11 05024 04 0000 120</t>
  </si>
  <si>
    <t>Доходы получаемые в виде арендной платы, а также средства от продажи права на  заключение договоров аренды за  земели, находящиеся в собственности городских округов (за исключением земельных участков муниципальных автономных учреждений)</t>
  </si>
  <si>
    <t>1 14 06 010 00 0000 430</t>
  </si>
  <si>
    <t>- субсидии на капитальный ремонт и ремонт автомобильных дорог общего пользования</t>
  </si>
  <si>
    <t>- субсидии на капитальный ремонт и ремонт улично-дорожной сети</t>
  </si>
  <si>
    <t>- субсидии на финансирование областной долгосрочной целевой программы "Развитие физической культуры и спорта в Псковской области на 2009-2013 годы"</t>
  </si>
  <si>
    <t>- субсидии на финансирование областной адресной программы "Комплексные меры по содержанию и благоустройству воинских захоронений на территории Псковской области на 2011-2013 годы"</t>
  </si>
  <si>
    <t>- субсидии на финансирование региональной программы "Модернизация здравоохранения на 2011-2012 годы"</t>
  </si>
  <si>
    <t>- субвенции на выполнение полномочий в соответствии с Законом Псковской области от 03.06.2005 №443-ОЗ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</si>
  <si>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 xml:space="preserve"> - 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</si>
  <si>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</si>
  <si>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Бюджет 2011 год</t>
  </si>
  <si>
    <t>Плата за размещение временных объектов мелкорозничной торговой сети</t>
  </si>
  <si>
    <t>Невыясненные поступления, зачисляемые в бюджеты городских округов</t>
  </si>
  <si>
    <t xml:space="preserve">1 17 01040 04 0000 180 </t>
  </si>
  <si>
    <t>2 02 01009 04 0000 151</t>
  </si>
  <si>
    <t xml:space="preserve">- субсидии бюджетам на финансовое 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 </t>
  </si>
  <si>
    <t xml:space="preserve"> - субсидии на капитальный ремонт и ремонт дворовых территорий  многоквартирных домов, проездов к дворовым территориям многоквартирных домов административных центров субъектов РФ и административныхцентров муниципальных районов  Московской и Ленинградской областей</t>
  </si>
  <si>
    <t>- субсидии на осуществление мероприятий по организации питания в муниципальных общеобразовательных учреждениях</t>
  </si>
  <si>
    <t xml:space="preserve">- субсидии бюджетам на финансовое обеспечение мероприятий по капитальному ремонту многоквартирных домов за счет Фонда содействия реформированию жилищно-коммунального хозяйства </t>
  </si>
  <si>
    <t>- субсидии бюджетам на финансовое обеспечение мероприятий по капитальному ремонту многоквартирных домов за счет средств областного бюджета</t>
  </si>
  <si>
    <t xml:space="preserve">-субсидии  на финансирование ведомственной целевой программы "О дополнительных мероприятиях, направленных на снижение напряженности на рынке труда в Псковской области, на 2011 год" </t>
  </si>
  <si>
    <t xml:space="preserve">-субсидии  на финансирование областной долгосрочной  целевой программы "Создание благоприятного инвестиционного климата в Псковской области (2010- 2012 годы" </t>
  </si>
  <si>
    <t xml:space="preserve">-субсидии на финансирование областной долгосрочной целевой программы  "Развитие малого и среднего предпринимательства в Псковской области на 2009-2011 годы" </t>
  </si>
  <si>
    <t xml:space="preserve">-субсидии на государственную поддержку малого и среднего предпринимательства, включая крестьянские (фермерские) хозяйства </t>
  </si>
  <si>
    <t xml:space="preserve">-субсидии на финансирование Федеральной целевой программы "Жилище" на 2002-2010 годы, подпрограмма "Обеспечение жильем молодых семей" </t>
  </si>
  <si>
    <t xml:space="preserve">-субсидии на финансирование областной долгосрочной  целевой программы "Обеспечение жильем молодых семей Псковской области на 2011-2015 годы" </t>
  </si>
  <si>
    <t>-субсидии бюджету муниципального образования "Город Псков" на осуществление городом Псковом функций административного центра Псковской области</t>
  </si>
  <si>
    <t xml:space="preserve"> -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учреждениий</t>
  </si>
  <si>
    <t>-субвенции на осуществление полномочий Российской Федерации по подготовке и проведению Всероссийской переписи населения 2010 года</t>
  </si>
  <si>
    <t>- субвенции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</si>
  <si>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- субвенции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</si>
  <si>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 xml:space="preserve"> - иные межбюджетные трансферты на реализацию социальных гарантий, предоставляемых педагогическим работникам образовательных учреждений</t>
  </si>
  <si>
    <t xml:space="preserve"> - иные межбюджетные трансферты на воспитанте и обучение детей-инвалидов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</si>
  <si>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</si>
  <si>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</si>
  <si>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</si>
  <si>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Дотации на материальное стимулирование муниципальных образований области, обеспечивших наилучшие показатели по сводной оценке платежеспособности и качества управления финансами</t>
  </si>
  <si>
    <t xml:space="preserve">Дотации городским округам и муниципальным районам Псковской области за достижение наилучших показателей деятельности органов местного самоуправления городских округов и муниципальных районов Псковской области </t>
  </si>
  <si>
    <t>-субсидии на областную долгосрочную целевую программу "Развитие культурно-познавательного туризма Псковской области на 2010-2016 годы"</t>
  </si>
  <si>
    <t>-субсидии на финансирование областной долгосрочной целевой программы "Развитие системы образования в Псковской области на 2009-2011 годы"</t>
  </si>
  <si>
    <t>-субсидии бюджетам городских округов на финансовое обеспечение мероприятий по переселению граждан из аварийного жилищного фонда за счет средств областного бюджета (по программе переселения)</t>
  </si>
  <si>
    <t>-субсидии бюджетам городских округов на финансовое обеспечение мероприятий по переселению граждан из аварийного жилищного фонда за счет средств областного бюджета</t>
  </si>
  <si>
    <t xml:space="preserve"> - субсидии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Софинансирование работ по газификации многоквартирных домов или жилых домов индивидуального жилищного фонда независимо от их формы собственности в соответствии с Законом Псковской области  от 27.06.2008 №773-ОЗ «О газификации жилищного фонда Псковской области</t>
  </si>
  <si>
    <t xml:space="preserve">-субсидии на финансирование Федеральной целевой программы "Жилище" на 2011-2015 годы, подпрограмма "Обеспечение жильем молодых семей" </t>
  </si>
  <si>
    <t>-субсидии на финансирование ведомственной целевой программы "Содействие занятости населения Псковской области на 2011-2012 годы"</t>
  </si>
  <si>
    <t>-субсидии на реализацию федеральной целевой  программы "Развитие внутреннего и въездного туризма в Российской Федерации  (2011-2018 годы)"</t>
  </si>
  <si>
    <t>-субсидии на финансирование Государственной программы "Доступная среда на 2011-2015 годы"</t>
  </si>
  <si>
    <t>-субсидии на реализацию комплексных программ поддержки развития дошкольных образовательных учреждений в Псковской области</t>
  </si>
  <si>
    <t>-субсидии на финансирование областной долгосрочной целевой программы "Развитие рыбохозяйственного комплексав Псковской области на 2011-2015 годы"</t>
  </si>
  <si>
    <t>-субсидии на финансирование областной долгосрочной целевой программы "Допризывная подготовка молодежи в Псковской области на 2010-2014 годы"</t>
  </si>
  <si>
    <t xml:space="preserve"> -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учреждениий за счет средств областного бюджета </t>
  </si>
  <si>
    <t>-субвенции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юрисдикции в Российской Федерации"</t>
  </si>
  <si>
    <t>- субвенции бюджетам на модернизацию региональных систем общего образования</t>
  </si>
  <si>
    <t>-субвенции на исполнение государственных полномочий по созданию административных комиссий и определению перечня должностных лиц, упономоченных составлять протоколы об административных правонарушениях</t>
  </si>
  <si>
    <t xml:space="preserve"> - иные межбюджетные трансферты на реализацию программ модернизации здравоохранения в части укрепления материально-технической базы медицинских учреждений</t>
  </si>
  <si>
    <t xml:space="preserve"> - средства на осуществление дополнительных расходов из резервных фондов Администрации Псковской области</t>
  </si>
  <si>
    <t>Средства от распоряжения и реализации конфискованного и иногоимущества</t>
  </si>
  <si>
    <t xml:space="preserve">114 03 040 04 0000 440 </t>
  </si>
  <si>
    <t>- субсидии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Развитие социальной и инженерной инфраструктуры за счет средств областного бюджета</t>
  </si>
  <si>
    <t>%            испол-нения</t>
  </si>
  <si>
    <t>Исполнено за 2011 год</t>
  </si>
  <si>
    <t>Приложение 1</t>
  </si>
  <si>
    <t xml:space="preserve"> </t>
  </si>
  <si>
    <t>от_____________№________</t>
  </si>
  <si>
    <t>к Решению Псковской городской Думы</t>
  </si>
  <si>
    <t>Глава города Пскова                                                                          И.Н.Цецерский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</si>
</sst>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_(* #,##0.0_);_(* \(#,##0.0\);_(* &quot;-&quot;??_);_(@_)"/>
    <numFmt numFmtId="179" formatCode="0.00000"/>
    <numFmt numFmtId="180" formatCode="0.0000"/>
    <numFmt numFmtId="181" formatCode="0.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172" fontId="4" fillId="2" borderId="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72" fontId="3" fillId="3" borderId="0" xfId="0" applyNumberFormat="1" applyFont="1" applyFill="1" applyAlignment="1">
      <alignment horizontal="center" vertical="center" wrapText="1"/>
    </xf>
    <xf numFmtId="172" fontId="3" fillId="4" borderId="0" xfId="0" applyNumberFormat="1" applyFont="1" applyFill="1" applyAlignment="1">
      <alignment horizontal="center" vertical="center" wrapText="1"/>
    </xf>
    <xf numFmtId="172" fontId="4" fillId="3" borderId="0" xfId="0" applyNumberFormat="1" applyFont="1" applyFill="1" applyAlignment="1">
      <alignment horizontal="center" vertical="center" wrapText="1"/>
    </xf>
    <xf numFmtId="172" fontId="4" fillId="4" borderId="0" xfId="0" applyNumberFormat="1" applyFont="1" applyFill="1" applyAlignment="1">
      <alignment horizontal="center" vertical="center" wrapText="1"/>
    </xf>
    <xf numFmtId="172" fontId="3" fillId="3" borderId="0" xfId="0" applyNumberFormat="1" applyFont="1" applyFill="1" applyAlignment="1">
      <alignment horizontal="center" vertical="center" wrapText="1"/>
    </xf>
    <xf numFmtId="172" fontId="3" fillId="4" borderId="0" xfId="0" applyNumberFormat="1" applyFont="1" applyFill="1" applyAlignment="1">
      <alignment horizontal="center" vertical="center" wrapText="1"/>
    </xf>
    <xf numFmtId="172" fontId="6" fillId="3" borderId="0" xfId="0" applyNumberFormat="1" applyFont="1" applyFill="1" applyAlignment="1">
      <alignment horizontal="center" vertical="center" wrapText="1"/>
    </xf>
    <xf numFmtId="172" fontId="6" fillId="4" borderId="0" xfId="0" applyNumberFormat="1" applyFont="1" applyFill="1" applyAlignment="1">
      <alignment horizontal="center" vertical="center" wrapText="1"/>
    </xf>
    <xf numFmtId="172" fontId="6" fillId="3" borderId="0" xfId="0" applyNumberFormat="1" applyFont="1" applyFill="1" applyAlignment="1">
      <alignment horizontal="center" vertical="center" wrapText="1"/>
    </xf>
    <xf numFmtId="172" fontId="6" fillId="4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172" fontId="6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/>
    </xf>
    <xf numFmtId="0" fontId="4" fillId="2" borderId="0" xfId="0" applyNumberFormat="1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center" wrapText="1"/>
    </xf>
    <xf numFmtId="172" fontId="0" fillId="3" borderId="0" xfId="0" applyNumberForma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 wrapText="1"/>
    </xf>
    <xf numFmtId="172" fontId="5" fillId="3" borderId="0" xfId="0" applyNumberFormat="1" applyFont="1" applyFill="1" applyBorder="1" applyAlignment="1">
      <alignment horizontal="center" vertical="center" wrapText="1"/>
    </xf>
    <xf numFmtId="172" fontId="5" fillId="4" borderId="0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172" fontId="3" fillId="5" borderId="7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72" fontId="3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2" fontId="3" fillId="2" borderId="8" xfId="0" applyNumberFormat="1" applyFont="1" applyFill="1" applyBorder="1" applyAlignment="1">
      <alignment horizontal="center" vertical="center" wrapText="1"/>
    </xf>
    <xf numFmtId="172" fontId="4" fillId="2" borderId="8" xfId="0" applyNumberFormat="1" applyFont="1" applyFill="1" applyBorder="1" applyAlignment="1">
      <alignment horizontal="center" vertical="center" wrapText="1"/>
    </xf>
    <xf numFmtId="172" fontId="6" fillId="2" borderId="8" xfId="0" applyNumberFormat="1" applyFont="1" applyFill="1" applyBorder="1" applyAlignment="1">
      <alignment horizontal="center" vertical="center" wrapText="1"/>
    </xf>
    <xf numFmtId="172" fontId="6" fillId="2" borderId="8" xfId="0" applyNumberFormat="1" applyFont="1" applyFill="1" applyBorder="1" applyAlignment="1">
      <alignment horizontal="center" vertical="center" wrapText="1"/>
    </xf>
    <xf numFmtId="172" fontId="0" fillId="2" borderId="8" xfId="0" applyNumberFormat="1" applyFill="1" applyBorder="1" applyAlignment="1">
      <alignment horizontal="center" vertical="center" wrapText="1"/>
    </xf>
    <xf numFmtId="172" fontId="3" fillId="5" borderId="9" xfId="0" applyNumberFormat="1" applyFont="1" applyFill="1" applyBorder="1" applyAlignment="1">
      <alignment horizontal="center" vertical="center" wrapText="1"/>
    </xf>
    <xf numFmtId="172" fontId="3" fillId="2" borderId="10" xfId="0" applyNumberFormat="1" applyFont="1" applyFill="1" applyBorder="1" applyAlignment="1">
      <alignment horizontal="center" vertical="center" wrapText="1"/>
    </xf>
    <xf numFmtId="172" fontId="4" fillId="2" borderId="8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ont="1" applyFill="1" applyBorder="1" applyAlignment="1">
      <alignment horizontal="center" vertical="center" wrapText="1"/>
    </xf>
    <xf numFmtId="172" fontId="3" fillId="2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72" fontId="3" fillId="2" borderId="13" xfId="0" applyNumberFormat="1" applyFont="1" applyFill="1" applyBorder="1" applyAlignment="1">
      <alignment horizontal="center" vertical="center" wrapText="1"/>
    </xf>
    <xf numFmtId="172" fontId="4" fillId="2" borderId="13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center" vertical="center" wrapText="1"/>
    </xf>
    <xf numFmtId="172" fontId="6" fillId="2" borderId="13" xfId="0" applyNumberFormat="1" applyFont="1" applyFill="1" applyBorder="1" applyAlignment="1">
      <alignment horizontal="center" vertical="center" wrapText="1"/>
    </xf>
    <xf numFmtId="172" fontId="3" fillId="2" borderId="13" xfId="0" applyNumberFormat="1" applyFont="1" applyFill="1" applyBorder="1" applyAlignment="1">
      <alignment horizontal="center" vertical="center" wrapText="1"/>
    </xf>
    <xf numFmtId="172" fontId="6" fillId="2" borderId="13" xfId="0" applyNumberFormat="1" applyFont="1" applyFill="1" applyBorder="1" applyAlignment="1">
      <alignment horizontal="center" vertical="center" wrapText="1"/>
    </xf>
    <xf numFmtId="172" fontId="4" fillId="2" borderId="13" xfId="0" applyNumberFormat="1" applyFont="1" applyFill="1" applyBorder="1" applyAlignment="1">
      <alignment horizontal="center" vertical="center" wrapText="1"/>
    </xf>
    <xf numFmtId="172" fontId="0" fillId="2" borderId="13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72" fontId="3" fillId="2" borderId="14" xfId="0" applyNumberFormat="1" applyFont="1" applyFill="1" applyBorder="1" applyAlignment="1">
      <alignment horizontal="center" vertical="center" wrapText="1"/>
    </xf>
    <xf numFmtId="172" fontId="3" fillId="2" borderId="15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172" fontId="0" fillId="0" borderId="8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4" fillId="0" borderId="8" xfId="0" applyNumberFormat="1" applyFont="1" applyFill="1" applyBorder="1" applyAlignment="1">
      <alignment horizontal="center" vertical="center" wrapText="1"/>
    </xf>
    <xf numFmtId="172" fontId="0" fillId="6" borderId="13" xfId="0" applyNumberForma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49" fontId="3" fillId="2" borderId="16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1"/>
  <sheetViews>
    <sheetView tabSelected="1" workbookViewId="0" topLeftCell="A200">
      <selection activeCell="C213" sqref="C213"/>
    </sheetView>
  </sheetViews>
  <sheetFormatPr defaultColWidth="9.140625" defaultRowHeight="12.75"/>
  <cols>
    <col min="1" max="1" width="26.00390625" style="5" customWidth="1"/>
    <col min="2" max="2" width="60.421875" style="5" customWidth="1"/>
    <col min="3" max="3" width="13.00390625" style="5" customWidth="1"/>
    <col min="4" max="4" width="11.57421875" style="30" hidden="1" customWidth="1"/>
    <col min="5" max="5" width="11.7109375" style="31" hidden="1" customWidth="1"/>
    <col min="6" max="6" width="13.00390625" style="5" customWidth="1"/>
    <col min="7" max="7" width="9.421875" style="5" customWidth="1"/>
    <col min="8" max="16384" width="9.140625" style="5" customWidth="1"/>
  </cols>
  <sheetData>
    <row r="1" spans="1:7" ht="12.75" customHeight="1">
      <c r="A1" s="93"/>
      <c r="B1" s="93"/>
      <c r="C1" s="99" t="s">
        <v>239</v>
      </c>
      <c r="D1" s="99"/>
      <c r="E1" s="99"/>
      <c r="F1" s="99"/>
      <c r="G1" s="99"/>
    </row>
    <row r="2" spans="1:7" ht="12.75" customHeight="1">
      <c r="A2" s="93"/>
      <c r="B2" s="93"/>
      <c r="C2" s="99" t="s">
        <v>242</v>
      </c>
      <c r="D2" s="99"/>
      <c r="E2" s="99"/>
      <c r="F2" s="99"/>
      <c r="G2" s="99"/>
    </row>
    <row r="3" spans="1:7" ht="12.75" customHeight="1">
      <c r="A3" s="98"/>
      <c r="B3" s="98"/>
      <c r="C3" s="105" t="s">
        <v>241</v>
      </c>
      <c r="D3" s="105"/>
      <c r="E3" s="105"/>
      <c r="F3" s="105"/>
      <c r="G3" s="105"/>
    </row>
    <row r="4" ht="12.75" customHeight="1"/>
    <row r="5" spans="1:7" ht="37.5" customHeight="1">
      <c r="A5" s="103" t="s">
        <v>129</v>
      </c>
      <c r="B5" s="103"/>
      <c r="C5" s="103"/>
      <c r="D5" s="103"/>
      <c r="E5" s="103"/>
      <c r="F5" s="103"/>
      <c r="G5" s="103"/>
    </row>
    <row r="6" spans="1:7" ht="17.25" customHeight="1" thickBot="1">
      <c r="A6" s="104" t="s">
        <v>113</v>
      </c>
      <c r="B6" s="104"/>
      <c r="C6" s="104"/>
      <c r="D6" s="104"/>
      <c r="E6" s="104"/>
      <c r="F6" s="104"/>
      <c r="G6" s="104"/>
    </row>
    <row r="7" spans="1:7" s="36" customFormat="1" ht="41.25" customHeight="1">
      <c r="A7" s="29" t="s">
        <v>37</v>
      </c>
      <c r="B7" s="28" t="s">
        <v>38</v>
      </c>
      <c r="C7" s="28" t="s">
        <v>188</v>
      </c>
      <c r="D7" s="34" t="s">
        <v>127</v>
      </c>
      <c r="E7" s="35" t="s">
        <v>128</v>
      </c>
      <c r="F7" s="28" t="s">
        <v>238</v>
      </c>
      <c r="G7" s="79" t="s">
        <v>237</v>
      </c>
    </row>
    <row r="8" spans="1:7" s="36" customFormat="1" ht="12.75" customHeight="1" thickBot="1">
      <c r="A8" s="32">
        <v>1</v>
      </c>
      <c r="B8" s="26">
        <v>2</v>
      </c>
      <c r="C8" s="26">
        <v>3</v>
      </c>
      <c r="D8" s="37">
        <v>4</v>
      </c>
      <c r="E8" s="64">
        <v>5</v>
      </c>
      <c r="F8" s="26">
        <v>4</v>
      </c>
      <c r="G8" s="26">
        <v>5</v>
      </c>
    </row>
    <row r="9" spans="1:6" ht="12.75" hidden="1">
      <c r="A9" s="33"/>
      <c r="B9" s="33"/>
      <c r="F9" s="66"/>
    </row>
    <row r="10" spans="1:7" s="25" customFormat="1" ht="24" customHeight="1">
      <c r="A10" s="7" t="s">
        <v>0</v>
      </c>
      <c r="B10" s="7" t="s">
        <v>54</v>
      </c>
      <c r="C10" s="75">
        <f>C12+C14+C18+C28+C34+C51+C55+C59+C70+C71+C33</f>
        <v>1934519.4</v>
      </c>
      <c r="D10" s="44">
        <f>D12+D14+D18+D28+D34+D51+D55+D59+D70+D71</f>
        <v>1720645.3</v>
      </c>
      <c r="E10" s="45">
        <f>E12+E14+E18+E28+E34+E51+E55+E59+E70+E71</f>
        <v>1819432.7</v>
      </c>
      <c r="F10" s="80">
        <f>F12+F14+F18+F28+F34+F51+F55+F59+F70+F71+F33</f>
        <v>1880917.0999999996</v>
      </c>
      <c r="G10" s="75">
        <f>F10/C10*100</f>
        <v>97.22916709959073</v>
      </c>
    </row>
    <row r="11" spans="1:7" s="20" customFormat="1" ht="0.75" customHeight="1" hidden="1">
      <c r="A11" s="2"/>
      <c r="B11" s="2"/>
      <c r="C11" s="68"/>
      <c r="D11" s="38"/>
      <c r="E11" s="39"/>
      <c r="F11" s="81"/>
      <c r="G11" s="68"/>
    </row>
    <row r="12" spans="1:7" s="21" customFormat="1" ht="17.25" customHeight="1">
      <c r="A12" s="2" t="s">
        <v>1</v>
      </c>
      <c r="B12" s="2" t="s">
        <v>2</v>
      </c>
      <c r="C12" s="69">
        <f>C13</f>
        <v>817397</v>
      </c>
      <c r="D12" s="40">
        <f>D13</f>
        <v>871821</v>
      </c>
      <c r="E12" s="41">
        <f>E13</f>
        <v>946050</v>
      </c>
      <c r="F12" s="82">
        <f>F13</f>
        <v>882137.4</v>
      </c>
      <c r="G12" s="67">
        <f aca="true" t="shared" si="0" ref="G12:G74">F12/C12*100</f>
        <v>107.92031289569206</v>
      </c>
    </row>
    <row r="13" spans="1:7" s="20" customFormat="1" ht="17.25" customHeight="1">
      <c r="A13" s="4" t="s">
        <v>3</v>
      </c>
      <c r="B13" s="4" t="s">
        <v>32</v>
      </c>
      <c r="C13" s="70">
        <v>817397</v>
      </c>
      <c r="D13" s="42">
        <v>871821</v>
      </c>
      <c r="E13" s="43">
        <v>946050</v>
      </c>
      <c r="F13" s="83">
        <v>882137.4</v>
      </c>
      <c r="G13" s="76">
        <f t="shared" si="0"/>
        <v>107.92031289569206</v>
      </c>
    </row>
    <row r="14" spans="1:7" s="21" customFormat="1" ht="19.5" customHeight="1">
      <c r="A14" s="2" t="s">
        <v>4</v>
      </c>
      <c r="B14" s="2" t="s">
        <v>5</v>
      </c>
      <c r="C14" s="69">
        <f>C15+C17</f>
        <v>212860</v>
      </c>
      <c r="D14" s="40">
        <f>D15+D17</f>
        <v>220352</v>
      </c>
      <c r="E14" s="41">
        <f>E15+E17</f>
        <v>233468</v>
      </c>
      <c r="F14" s="82">
        <f>F15+F17</f>
        <v>231608.30000000002</v>
      </c>
      <c r="G14" s="67">
        <f t="shared" si="0"/>
        <v>108.8078079488866</v>
      </c>
    </row>
    <row r="15" spans="1:7" s="20" customFormat="1" ht="27" customHeight="1">
      <c r="A15" s="4" t="s">
        <v>57</v>
      </c>
      <c r="B15" s="4" t="s">
        <v>39</v>
      </c>
      <c r="C15" s="70">
        <v>212844</v>
      </c>
      <c r="D15" s="42">
        <v>220336</v>
      </c>
      <c r="E15" s="43">
        <v>233452</v>
      </c>
      <c r="F15" s="83">
        <v>231577.6</v>
      </c>
      <c r="G15" s="76">
        <f t="shared" si="0"/>
        <v>108.80156358647648</v>
      </c>
    </row>
    <row r="16" spans="1:7" s="20" customFormat="1" ht="4.5" customHeight="1" hidden="1">
      <c r="A16" s="4"/>
      <c r="B16" s="4"/>
      <c r="C16" s="70"/>
      <c r="D16" s="42"/>
      <c r="E16" s="43"/>
      <c r="F16" s="83"/>
      <c r="G16" s="76" t="e">
        <f t="shared" si="0"/>
        <v>#DIV/0!</v>
      </c>
    </row>
    <row r="17" spans="1:7" s="20" customFormat="1" ht="21" customHeight="1">
      <c r="A17" s="4" t="s">
        <v>123</v>
      </c>
      <c r="B17" s="4" t="s">
        <v>124</v>
      </c>
      <c r="C17" s="70">
        <v>16</v>
      </c>
      <c r="D17" s="42">
        <v>16</v>
      </c>
      <c r="E17" s="43">
        <v>16</v>
      </c>
      <c r="F17" s="83">
        <v>30.7</v>
      </c>
      <c r="G17" s="76">
        <f t="shared" si="0"/>
        <v>191.875</v>
      </c>
    </row>
    <row r="18" spans="1:7" s="25" customFormat="1" ht="18" customHeight="1">
      <c r="A18" s="17" t="s">
        <v>6</v>
      </c>
      <c r="B18" s="17" t="s">
        <v>7</v>
      </c>
      <c r="C18" s="67">
        <f>C21+C23</f>
        <v>124587</v>
      </c>
      <c r="D18" s="44">
        <f>D19+D23</f>
        <v>134835</v>
      </c>
      <c r="E18" s="45">
        <f>E19+E23</f>
        <v>137685</v>
      </c>
      <c r="F18" s="84">
        <f>F21+F23</f>
        <v>133116.4</v>
      </c>
      <c r="G18" s="67">
        <f t="shared" si="0"/>
        <v>106.84613964538836</v>
      </c>
    </row>
    <row r="19" spans="1:7" s="20" customFormat="1" ht="19.5" customHeight="1" hidden="1">
      <c r="A19" s="4" t="s">
        <v>58</v>
      </c>
      <c r="B19" s="4" t="s">
        <v>8</v>
      </c>
      <c r="C19" s="70">
        <f>C20</f>
        <v>0</v>
      </c>
      <c r="D19" s="42">
        <f>D20</f>
        <v>7668</v>
      </c>
      <c r="E19" s="43">
        <f>E20</f>
        <v>7814</v>
      </c>
      <c r="F19" s="83">
        <f>F20</f>
        <v>0</v>
      </c>
      <c r="G19" s="67" t="e">
        <f t="shared" si="0"/>
        <v>#DIV/0!</v>
      </c>
    </row>
    <row r="20" spans="1:7" s="23" customFormat="1" ht="46.5" customHeight="1" hidden="1">
      <c r="A20" s="19" t="s">
        <v>70</v>
      </c>
      <c r="B20" s="19" t="s">
        <v>71</v>
      </c>
      <c r="C20" s="71"/>
      <c r="D20" s="46">
        <v>7668</v>
      </c>
      <c r="E20" s="47">
        <v>7814</v>
      </c>
      <c r="F20" s="85"/>
      <c r="G20" s="67" t="e">
        <f t="shared" si="0"/>
        <v>#DIV/0!</v>
      </c>
    </row>
    <row r="21" spans="1:7" s="23" customFormat="1" ht="28.5" customHeight="1">
      <c r="A21" s="19" t="s">
        <v>58</v>
      </c>
      <c r="B21" s="19" t="s">
        <v>8</v>
      </c>
      <c r="C21" s="71"/>
      <c r="D21" s="46"/>
      <c r="E21" s="47"/>
      <c r="F21" s="85">
        <f>F22</f>
        <v>4010.1</v>
      </c>
      <c r="G21" s="67"/>
    </row>
    <row r="22" spans="1:7" s="23" customFormat="1" ht="40.5" customHeight="1">
      <c r="A22" s="19" t="s">
        <v>70</v>
      </c>
      <c r="B22" s="19" t="s">
        <v>187</v>
      </c>
      <c r="C22" s="71"/>
      <c r="D22" s="46"/>
      <c r="E22" s="47"/>
      <c r="F22" s="85">
        <v>4010.1</v>
      </c>
      <c r="G22" s="67"/>
    </row>
    <row r="23" spans="1:7" s="20" customFormat="1" ht="20.25" customHeight="1">
      <c r="A23" s="4" t="s">
        <v>59</v>
      </c>
      <c r="B23" s="4" t="s">
        <v>33</v>
      </c>
      <c r="C23" s="70">
        <f>C24+C25</f>
        <v>124587</v>
      </c>
      <c r="D23" s="42">
        <f>D24+D25</f>
        <v>127167</v>
      </c>
      <c r="E23" s="43">
        <f>E24+E25</f>
        <v>129871</v>
      </c>
      <c r="F23" s="83">
        <f>F24+F25</f>
        <v>129106.3</v>
      </c>
      <c r="G23" s="67">
        <f t="shared" si="0"/>
        <v>103.62742501224045</v>
      </c>
    </row>
    <row r="24" spans="1:7" s="23" customFormat="1" ht="58.5" customHeight="1">
      <c r="A24" s="19" t="s">
        <v>72</v>
      </c>
      <c r="B24" s="19" t="s">
        <v>73</v>
      </c>
      <c r="C24" s="71">
        <v>10500</v>
      </c>
      <c r="D24" s="46">
        <v>10717</v>
      </c>
      <c r="E24" s="47">
        <v>10945</v>
      </c>
      <c r="F24" s="85">
        <v>11085.6</v>
      </c>
      <c r="G24" s="76">
        <f t="shared" si="0"/>
        <v>105.57714285714286</v>
      </c>
    </row>
    <row r="25" spans="1:7" s="23" customFormat="1" ht="58.5" customHeight="1">
      <c r="A25" s="52" t="s">
        <v>74</v>
      </c>
      <c r="B25" s="19" t="s">
        <v>75</v>
      </c>
      <c r="C25" s="71">
        <v>114087</v>
      </c>
      <c r="D25" s="46">
        <v>116450</v>
      </c>
      <c r="E25" s="47">
        <v>118926</v>
      </c>
      <c r="F25" s="85">
        <v>118020.7</v>
      </c>
      <c r="G25" s="76">
        <f t="shared" si="0"/>
        <v>103.44798267988465</v>
      </c>
    </row>
    <row r="26" spans="1:7" s="20" customFormat="1" ht="4.5" customHeight="1" hidden="1">
      <c r="A26" s="4"/>
      <c r="B26" s="4"/>
      <c r="C26" s="70"/>
      <c r="D26" s="42"/>
      <c r="E26" s="43"/>
      <c r="F26" s="83"/>
      <c r="G26" s="67" t="e">
        <f t="shared" si="0"/>
        <v>#DIV/0!</v>
      </c>
    </row>
    <row r="27" spans="1:7" s="20" customFormat="1" ht="18.75" customHeight="1" hidden="1">
      <c r="A27" s="4"/>
      <c r="B27" s="4"/>
      <c r="C27" s="70"/>
      <c r="D27" s="42"/>
      <c r="E27" s="43"/>
      <c r="F27" s="83"/>
      <c r="G27" s="67" t="e">
        <f t="shared" si="0"/>
        <v>#DIV/0!</v>
      </c>
    </row>
    <row r="28" spans="1:7" s="25" customFormat="1" ht="16.5" customHeight="1">
      <c r="A28" s="17" t="s">
        <v>10</v>
      </c>
      <c r="B28" s="17" t="s">
        <v>11</v>
      </c>
      <c r="C28" s="67">
        <v>89737</v>
      </c>
      <c r="D28" s="44">
        <v>84187</v>
      </c>
      <c r="E28" s="45">
        <v>85214</v>
      </c>
      <c r="F28" s="86">
        <v>79595.3</v>
      </c>
      <c r="G28" s="67">
        <f t="shared" si="0"/>
        <v>88.69841871245974</v>
      </c>
    </row>
    <row r="29" spans="1:7" s="20" customFormat="1" ht="0.75" customHeight="1" hidden="1">
      <c r="A29" s="2"/>
      <c r="B29" s="2"/>
      <c r="C29" s="70"/>
      <c r="D29" s="42"/>
      <c r="E29" s="43"/>
      <c r="F29" s="83"/>
      <c r="G29" s="67" t="e">
        <f t="shared" si="0"/>
        <v>#DIV/0!</v>
      </c>
    </row>
    <row r="30" spans="1:7" s="20" customFormat="1" ht="31.5" customHeight="1" hidden="1">
      <c r="A30" s="2" t="s">
        <v>9</v>
      </c>
      <c r="B30" s="2" t="s">
        <v>50</v>
      </c>
      <c r="C30" s="70"/>
      <c r="D30" s="42"/>
      <c r="E30" s="43"/>
      <c r="F30" s="83"/>
      <c r="G30" s="67" t="e">
        <f t="shared" si="0"/>
        <v>#DIV/0!</v>
      </c>
    </row>
    <row r="31" spans="1:7" s="20" customFormat="1" ht="44.25" customHeight="1" hidden="1">
      <c r="A31" s="4" t="s">
        <v>12</v>
      </c>
      <c r="B31" s="4" t="s">
        <v>40</v>
      </c>
      <c r="C31" s="70"/>
      <c r="D31" s="42"/>
      <c r="E31" s="43"/>
      <c r="F31" s="83"/>
      <c r="G31" s="67" t="e">
        <f t="shared" si="0"/>
        <v>#DIV/0!</v>
      </c>
    </row>
    <row r="32" spans="1:7" s="20" customFormat="1" ht="6" customHeight="1" hidden="1">
      <c r="A32" s="4"/>
      <c r="B32" s="4"/>
      <c r="C32" s="70"/>
      <c r="D32" s="42"/>
      <c r="E32" s="43"/>
      <c r="F32" s="83"/>
      <c r="G32" s="67" t="e">
        <f t="shared" si="0"/>
        <v>#DIV/0!</v>
      </c>
    </row>
    <row r="33" spans="1:7" s="20" customFormat="1" ht="31.5" customHeight="1">
      <c r="A33" s="17" t="s">
        <v>9</v>
      </c>
      <c r="B33" s="17" t="s">
        <v>50</v>
      </c>
      <c r="C33" s="70"/>
      <c r="D33" s="42"/>
      <c r="E33" s="43"/>
      <c r="F33" s="86">
        <v>61.2</v>
      </c>
      <c r="G33" s="67"/>
    </row>
    <row r="34" spans="1:7" s="25" customFormat="1" ht="35.25" customHeight="1">
      <c r="A34" s="17" t="s">
        <v>13</v>
      </c>
      <c r="B34" s="17" t="s">
        <v>41</v>
      </c>
      <c r="C34" s="67">
        <f>C35+C36+C44+C46</f>
        <v>103256</v>
      </c>
      <c r="D34" s="44">
        <f>D35+D36+D44+D46</f>
        <v>88456</v>
      </c>
      <c r="E34" s="45">
        <f>E35+E36+E44+E46</f>
        <v>82456</v>
      </c>
      <c r="F34" s="86">
        <f>F35+F36+F44+F46</f>
        <v>104739.90000000001</v>
      </c>
      <c r="G34" s="67">
        <f t="shared" si="0"/>
        <v>101.43710777097701</v>
      </c>
    </row>
    <row r="35" spans="1:7" s="20" customFormat="1" ht="62.25" customHeight="1">
      <c r="A35" s="4" t="s">
        <v>66</v>
      </c>
      <c r="B35" s="4" t="s">
        <v>78</v>
      </c>
      <c r="C35" s="70">
        <v>100</v>
      </c>
      <c r="D35" s="42">
        <v>100</v>
      </c>
      <c r="E35" s="43">
        <v>100</v>
      </c>
      <c r="F35" s="83">
        <v>176.3</v>
      </c>
      <c r="G35" s="76">
        <f t="shared" si="0"/>
        <v>176.3</v>
      </c>
    </row>
    <row r="36" spans="1:7" s="20" customFormat="1" ht="88.5" customHeight="1">
      <c r="A36" s="4" t="s">
        <v>14</v>
      </c>
      <c r="B36" s="4" t="s">
        <v>76</v>
      </c>
      <c r="C36" s="70">
        <f>C37+C38+C39</f>
        <v>91156</v>
      </c>
      <c r="D36" s="42">
        <f>D38+D39</f>
        <v>76656</v>
      </c>
      <c r="E36" s="43">
        <f>E38+E39</f>
        <v>70656</v>
      </c>
      <c r="F36" s="83">
        <f>F37+F38+F39</f>
        <v>94433.2</v>
      </c>
      <c r="G36" s="76">
        <f t="shared" si="0"/>
        <v>103.5951555575058</v>
      </c>
    </row>
    <row r="37" spans="1:7" s="20" customFormat="1" ht="88.5" customHeight="1">
      <c r="A37" s="6" t="s">
        <v>79</v>
      </c>
      <c r="B37" s="6" t="s">
        <v>77</v>
      </c>
      <c r="C37" s="72">
        <v>52656</v>
      </c>
      <c r="D37" s="42"/>
      <c r="E37" s="43"/>
      <c r="F37" s="87">
        <v>47312.2</v>
      </c>
      <c r="G37" s="76">
        <f t="shared" si="0"/>
        <v>89.85148890914616</v>
      </c>
    </row>
    <row r="38" spans="1:7" s="22" customFormat="1" ht="86.25" customHeight="1">
      <c r="A38" s="6" t="s">
        <v>177</v>
      </c>
      <c r="B38" s="6" t="s">
        <v>178</v>
      </c>
      <c r="C38" s="72">
        <v>4500</v>
      </c>
      <c r="D38" s="48">
        <v>52656</v>
      </c>
      <c r="E38" s="49">
        <v>52656</v>
      </c>
      <c r="F38" s="87">
        <v>5120.9</v>
      </c>
      <c r="G38" s="76">
        <f t="shared" si="0"/>
        <v>113.79777777777778</v>
      </c>
    </row>
    <row r="39" spans="1:7" s="22" customFormat="1" ht="61.5" customHeight="1">
      <c r="A39" s="6" t="s">
        <v>67</v>
      </c>
      <c r="B39" s="6" t="s">
        <v>80</v>
      </c>
      <c r="C39" s="72">
        <v>34000</v>
      </c>
      <c r="D39" s="48">
        <v>24000</v>
      </c>
      <c r="E39" s="49">
        <v>18000</v>
      </c>
      <c r="F39" s="87">
        <v>42000.1</v>
      </c>
      <c r="G39" s="76">
        <f t="shared" si="0"/>
        <v>123.52970588235294</v>
      </c>
    </row>
    <row r="40" spans="1:7" s="20" customFormat="1" ht="28.5" hidden="1">
      <c r="A40" s="4"/>
      <c r="B40" s="4" t="s">
        <v>30</v>
      </c>
      <c r="C40" s="70"/>
      <c r="D40" s="42"/>
      <c r="E40" s="43"/>
      <c r="F40" s="83"/>
      <c r="G40" s="76" t="e">
        <f t="shared" si="0"/>
        <v>#DIV/0!</v>
      </c>
    </row>
    <row r="41" spans="1:7" s="20" customFormat="1" ht="14.25" hidden="1">
      <c r="A41" s="4"/>
      <c r="B41" s="4" t="s">
        <v>31</v>
      </c>
      <c r="C41" s="70"/>
      <c r="D41" s="42"/>
      <c r="E41" s="43"/>
      <c r="F41" s="83"/>
      <c r="G41" s="76" t="e">
        <f t="shared" si="0"/>
        <v>#DIV/0!</v>
      </c>
    </row>
    <row r="42" spans="1:7" s="20" customFormat="1" ht="14.25" hidden="1">
      <c r="A42" s="4"/>
      <c r="B42" s="4" t="s">
        <v>15</v>
      </c>
      <c r="C42" s="70"/>
      <c r="D42" s="42"/>
      <c r="E42" s="43"/>
      <c r="F42" s="83"/>
      <c r="G42" s="76" t="e">
        <f t="shared" si="0"/>
        <v>#DIV/0!</v>
      </c>
    </row>
    <row r="43" spans="1:7" s="20" customFormat="1" ht="14.25" hidden="1">
      <c r="A43" s="4"/>
      <c r="B43" s="4" t="s">
        <v>16</v>
      </c>
      <c r="C43" s="70"/>
      <c r="D43" s="42"/>
      <c r="E43" s="43"/>
      <c r="F43" s="83"/>
      <c r="G43" s="76" t="e">
        <f t="shared" si="0"/>
        <v>#DIV/0!</v>
      </c>
    </row>
    <row r="44" spans="1:7" s="20" customFormat="1" ht="53.25" customHeight="1">
      <c r="A44" s="4" t="s">
        <v>68</v>
      </c>
      <c r="B44" s="4" t="s">
        <v>69</v>
      </c>
      <c r="C44" s="70">
        <v>3700</v>
      </c>
      <c r="D44" s="42">
        <v>3700</v>
      </c>
      <c r="E44" s="43">
        <v>3700</v>
      </c>
      <c r="F44" s="83">
        <v>2546.1</v>
      </c>
      <c r="G44" s="76">
        <f t="shared" si="0"/>
        <v>68.81351351351351</v>
      </c>
    </row>
    <row r="45" spans="1:7" s="20" customFormat="1" ht="0.75" customHeight="1" hidden="1">
      <c r="A45" s="4"/>
      <c r="B45" s="4"/>
      <c r="C45" s="70"/>
      <c r="D45" s="42"/>
      <c r="E45" s="43"/>
      <c r="F45" s="83"/>
      <c r="G45" s="76" t="e">
        <f t="shared" si="0"/>
        <v>#DIV/0!</v>
      </c>
    </row>
    <row r="46" spans="1:7" s="20" customFormat="1" ht="74.25" customHeight="1">
      <c r="A46" s="4" t="s">
        <v>82</v>
      </c>
      <c r="B46" s="4" t="s">
        <v>81</v>
      </c>
      <c r="C46" s="70">
        <f>C48+C49+C50</f>
        <v>8300</v>
      </c>
      <c r="D46" s="42">
        <v>8000</v>
      </c>
      <c r="E46" s="43">
        <v>8000</v>
      </c>
      <c r="F46" s="83">
        <f>F48+F49+F50</f>
        <v>7584.3</v>
      </c>
      <c r="G46" s="76">
        <f t="shared" si="0"/>
        <v>91.37710843373495</v>
      </c>
    </row>
    <row r="47" spans="1:7" s="20" customFormat="1" ht="4.5" customHeight="1" hidden="1">
      <c r="A47" s="4"/>
      <c r="B47" s="4"/>
      <c r="C47" s="70"/>
      <c r="D47" s="42"/>
      <c r="E47" s="43"/>
      <c r="F47" s="83"/>
      <c r="G47" s="76" t="e">
        <f t="shared" si="0"/>
        <v>#DIV/0!</v>
      </c>
    </row>
    <row r="48" spans="1:7" s="23" customFormat="1" ht="28.5" customHeight="1">
      <c r="A48" s="19"/>
      <c r="B48" s="19" t="s">
        <v>125</v>
      </c>
      <c r="C48" s="71">
        <v>3500</v>
      </c>
      <c r="D48" s="46">
        <v>3500</v>
      </c>
      <c r="E48" s="47">
        <v>3500</v>
      </c>
      <c r="F48" s="85">
        <v>3972.2</v>
      </c>
      <c r="G48" s="76">
        <f t="shared" si="0"/>
        <v>113.49142857142857</v>
      </c>
    </row>
    <row r="49" spans="1:7" s="23" customFormat="1" ht="18" customHeight="1">
      <c r="A49" s="19"/>
      <c r="B49" s="19" t="s">
        <v>126</v>
      </c>
      <c r="C49" s="71">
        <v>4800</v>
      </c>
      <c r="D49" s="46">
        <v>4500</v>
      </c>
      <c r="E49" s="47">
        <v>4500</v>
      </c>
      <c r="F49" s="85">
        <v>2494.4</v>
      </c>
      <c r="G49" s="76">
        <f t="shared" si="0"/>
        <v>51.96666666666667</v>
      </c>
    </row>
    <row r="50" spans="1:7" s="23" customFormat="1" ht="39" customHeight="1">
      <c r="A50" s="19"/>
      <c r="B50" s="19" t="s">
        <v>189</v>
      </c>
      <c r="C50" s="71"/>
      <c r="D50" s="46"/>
      <c r="E50" s="47"/>
      <c r="F50" s="85">
        <v>1117.7</v>
      </c>
      <c r="G50" s="67"/>
    </row>
    <row r="51" spans="1:7" s="21" customFormat="1" ht="21.75" customHeight="1">
      <c r="A51" s="2" t="s">
        <v>17</v>
      </c>
      <c r="B51" s="2" t="s">
        <v>83</v>
      </c>
      <c r="C51" s="69">
        <f>C52</f>
        <v>4507</v>
      </c>
      <c r="D51" s="40">
        <f>D52</f>
        <v>6071</v>
      </c>
      <c r="E51" s="41">
        <f>E52</f>
        <v>6071</v>
      </c>
      <c r="F51" s="82">
        <f>F52</f>
        <v>6275.2</v>
      </c>
      <c r="G51" s="67">
        <f t="shared" si="0"/>
        <v>139.23230530286222</v>
      </c>
    </row>
    <row r="52" spans="1:7" s="20" customFormat="1" ht="20.25" customHeight="1">
      <c r="A52" s="4" t="s">
        <v>18</v>
      </c>
      <c r="B52" s="4" t="s">
        <v>42</v>
      </c>
      <c r="C52" s="70">
        <v>4507</v>
      </c>
      <c r="D52" s="42">
        <v>6071</v>
      </c>
      <c r="E52" s="43">
        <v>6071</v>
      </c>
      <c r="F52" s="83">
        <v>6275.2</v>
      </c>
      <c r="G52" s="76">
        <f t="shared" si="0"/>
        <v>139.23230530286222</v>
      </c>
    </row>
    <row r="53" spans="1:7" s="20" customFormat="1" ht="0.75" customHeight="1" hidden="1">
      <c r="A53" s="4"/>
      <c r="B53" s="4"/>
      <c r="C53" s="70"/>
      <c r="D53" s="42"/>
      <c r="E53" s="43"/>
      <c r="F53" s="83"/>
      <c r="G53" s="67" t="e">
        <f t="shared" si="0"/>
        <v>#DIV/0!</v>
      </c>
    </row>
    <row r="54" spans="1:7" s="20" customFormat="1" ht="6" customHeight="1" hidden="1">
      <c r="A54" s="4"/>
      <c r="B54" s="4"/>
      <c r="C54" s="70"/>
      <c r="D54" s="42"/>
      <c r="E54" s="43"/>
      <c r="F54" s="83"/>
      <c r="G54" s="67" t="e">
        <f t="shared" si="0"/>
        <v>#DIV/0!</v>
      </c>
    </row>
    <row r="55" spans="1:7" s="21" customFormat="1" ht="32.25" customHeight="1">
      <c r="A55" s="2" t="s">
        <v>19</v>
      </c>
      <c r="B55" s="2" t="s">
        <v>43</v>
      </c>
      <c r="C55" s="69">
        <f aca="true" t="shared" si="1" ref="C55:F56">C56</f>
        <v>225991.4</v>
      </c>
      <c r="D55" s="40">
        <f t="shared" si="1"/>
        <v>249316.3</v>
      </c>
      <c r="E55" s="41">
        <f t="shared" si="1"/>
        <v>268381.7</v>
      </c>
      <c r="F55" s="82">
        <f t="shared" si="1"/>
        <v>185899.5</v>
      </c>
      <c r="G55" s="67">
        <f t="shared" si="0"/>
        <v>82.25954615972113</v>
      </c>
    </row>
    <row r="56" spans="1:7" s="20" customFormat="1" ht="28.5">
      <c r="A56" s="4" t="s">
        <v>34</v>
      </c>
      <c r="B56" s="4" t="s">
        <v>44</v>
      </c>
      <c r="C56" s="70">
        <f t="shared" si="1"/>
        <v>225991.4</v>
      </c>
      <c r="D56" s="42">
        <f t="shared" si="1"/>
        <v>249316.3</v>
      </c>
      <c r="E56" s="43">
        <f t="shared" si="1"/>
        <v>268381.7</v>
      </c>
      <c r="F56" s="83">
        <f t="shared" si="1"/>
        <v>185899.5</v>
      </c>
      <c r="G56" s="76">
        <f t="shared" si="0"/>
        <v>82.25954615972113</v>
      </c>
    </row>
    <row r="57" spans="1:7" s="23" customFormat="1" ht="42.75" customHeight="1">
      <c r="A57" s="19" t="s">
        <v>89</v>
      </c>
      <c r="B57" s="19" t="s">
        <v>90</v>
      </c>
      <c r="C57" s="71">
        <v>225991.4</v>
      </c>
      <c r="D57" s="46">
        <v>249316.3</v>
      </c>
      <c r="E57" s="47">
        <v>268381.7</v>
      </c>
      <c r="F57" s="85">
        <v>185899.5</v>
      </c>
      <c r="G57" s="76">
        <f t="shared" si="0"/>
        <v>82.25954615972113</v>
      </c>
    </row>
    <row r="58" spans="1:7" s="20" customFormat="1" ht="6" customHeight="1" hidden="1">
      <c r="A58" s="4"/>
      <c r="B58" s="4"/>
      <c r="C58" s="70"/>
      <c r="D58" s="42"/>
      <c r="E58" s="39"/>
      <c r="F58" s="83"/>
      <c r="G58" s="67" t="e">
        <f t="shared" si="0"/>
        <v>#DIV/0!</v>
      </c>
    </row>
    <row r="59" spans="1:7" s="21" customFormat="1" ht="30">
      <c r="A59" s="2" t="s">
        <v>20</v>
      </c>
      <c r="B59" s="2" t="s">
        <v>45</v>
      </c>
      <c r="C59" s="69">
        <f>C60+C61+C67</f>
        <v>294530</v>
      </c>
      <c r="D59" s="40">
        <f>D60+D61+D67</f>
        <v>37000</v>
      </c>
      <c r="E59" s="50">
        <f>E60+E61+E67</f>
        <v>31500</v>
      </c>
      <c r="F59" s="82">
        <f>F60+F61+F67+F69</f>
        <v>186199.09999999998</v>
      </c>
      <c r="G59" s="67">
        <f t="shared" si="0"/>
        <v>63.21906087665092</v>
      </c>
    </row>
    <row r="60" spans="1:7" s="20" customFormat="1" ht="32.25" customHeight="1">
      <c r="A60" s="4" t="s">
        <v>84</v>
      </c>
      <c r="B60" s="4" t="s">
        <v>85</v>
      </c>
      <c r="C60" s="70">
        <v>4500</v>
      </c>
      <c r="D60" s="42">
        <v>4000</v>
      </c>
      <c r="E60" s="43">
        <v>3500</v>
      </c>
      <c r="F60" s="83">
        <v>6135.8</v>
      </c>
      <c r="G60" s="76">
        <f t="shared" si="0"/>
        <v>136.35111111111112</v>
      </c>
    </row>
    <row r="61" spans="1:7" s="20" customFormat="1" ht="73.5" customHeight="1">
      <c r="A61" s="4" t="s">
        <v>21</v>
      </c>
      <c r="B61" s="4" t="s">
        <v>86</v>
      </c>
      <c r="C61" s="70">
        <f>C66</f>
        <v>282030</v>
      </c>
      <c r="D61" s="42">
        <f>D66</f>
        <v>25000</v>
      </c>
      <c r="E61" s="43">
        <f>E66</f>
        <v>20000</v>
      </c>
      <c r="F61" s="83">
        <v>173439.6</v>
      </c>
      <c r="G61" s="76">
        <f t="shared" si="0"/>
        <v>61.496862035953626</v>
      </c>
    </row>
    <row r="62" spans="1:7" s="20" customFormat="1" ht="45.75" customHeight="1" hidden="1">
      <c r="A62" s="4" t="s">
        <v>35</v>
      </c>
      <c r="B62" s="4" t="s">
        <v>46</v>
      </c>
      <c r="C62" s="70"/>
      <c r="D62" s="42"/>
      <c r="E62" s="43"/>
      <c r="F62" s="83"/>
      <c r="G62" s="76" t="e">
        <f t="shared" si="0"/>
        <v>#DIV/0!</v>
      </c>
    </row>
    <row r="63" spans="1:7" s="20" customFormat="1" ht="40.5" customHeight="1" hidden="1">
      <c r="A63" s="4" t="s">
        <v>36</v>
      </c>
      <c r="B63" s="4" t="s">
        <v>47</v>
      </c>
      <c r="C63" s="70"/>
      <c r="D63" s="42"/>
      <c r="E63" s="43"/>
      <c r="F63" s="83"/>
      <c r="G63" s="76" t="e">
        <f t="shared" si="0"/>
        <v>#DIV/0!</v>
      </c>
    </row>
    <row r="64" spans="1:7" s="20" customFormat="1" ht="42.75" customHeight="1" hidden="1">
      <c r="A64" s="4" t="s">
        <v>21</v>
      </c>
      <c r="B64" s="4" t="s">
        <v>60</v>
      </c>
      <c r="C64" s="70"/>
      <c r="D64" s="42"/>
      <c r="E64" s="43"/>
      <c r="F64" s="83"/>
      <c r="G64" s="76" t="e">
        <f t="shared" si="0"/>
        <v>#DIV/0!</v>
      </c>
    </row>
    <row r="65" spans="1:7" s="20" customFormat="1" ht="55.5" customHeight="1" hidden="1">
      <c r="A65" s="4" t="s">
        <v>55</v>
      </c>
      <c r="B65" s="4" t="s">
        <v>56</v>
      </c>
      <c r="C65" s="70"/>
      <c r="D65" s="42"/>
      <c r="E65" s="43"/>
      <c r="F65" s="83"/>
      <c r="G65" s="76" t="e">
        <f t="shared" si="0"/>
        <v>#DIV/0!</v>
      </c>
    </row>
    <row r="66" spans="1:7" s="23" customFormat="1" ht="88.5" customHeight="1">
      <c r="A66" s="19" t="s">
        <v>106</v>
      </c>
      <c r="B66" s="19" t="s">
        <v>107</v>
      </c>
      <c r="C66" s="71">
        <v>282030</v>
      </c>
      <c r="D66" s="46">
        <v>25000</v>
      </c>
      <c r="E66" s="47">
        <v>20000</v>
      </c>
      <c r="F66" s="85">
        <v>173433</v>
      </c>
      <c r="G66" s="76">
        <f t="shared" si="0"/>
        <v>61.49452185937666</v>
      </c>
    </row>
    <row r="67" spans="1:7" s="20" customFormat="1" ht="30.75" customHeight="1">
      <c r="A67" s="8" t="s">
        <v>179</v>
      </c>
      <c r="B67" s="8" t="s">
        <v>87</v>
      </c>
      <c r="C67" s="70">
        <v>8000</v>
      </c>
      <c r="D67" s="42">
        <v>8000</v>
      </c>
      <c r="E67" s="43">
        <v>8000</v>
      </c>
      <c r="F67" s="83">
        <v>6601.9</v>
      </c>
      <c r="G67" s="76">
        <f t="shared" si="0"/>
        <v>82.52374999999999</v>
      </c>
    </row>
    <row r="68" spans="1:7" s="20" customFormat="1" ht="4.5" customHeight="1" hidden="1">
      <c r="A68" s="4"/>
      <c r="B68" s="4"/>
      <c r="C68" s="70"/>
      <c r="D68" s="42"/>
      <c r="E68" s="43"/>
      <c r="F68" s="83"/>
      <c r="G68" s="67" t="e">
        <f t="shared" si="0"/>
        <v>#DIV/0!</v>
      </c>
    </row>
    <row r="69" spans="1:7" s="20" customFormat="1" ht="41.25" customHeight="1">
      <c r="A69" s="77" t="s">
        <v>235</v>
      </c>
      <c r="B69" s="4" t="s">
        <v>234</v>
      </c>
      <c r="C69" s="70"/>
      <c r="D69" s="42"/>
      <c r="E69" s="43"/>
      <c r="F69" s="83">
        <v>21.8</v>
      </c>
      <c r="G69" s="67"/>
    </row>
    <row r="70" spans="1:7" s="21" customFormat="1" ht="23.25" customHeight="1">
      <c r="A70" s="2" t="s">
        <v>22</v>
      </c>
      <c r="B70" s="2" t="s">
        <v>23</v>
      </c>
      <c r="C70" s="69">
        <v>30834</v>
      </c>
      <c r="D70" s="40">
        <v>27237</v>
      </c>
      <c r="E70" s="41">
        <v>27237</v>
      </c>
      <c r="F70" s="82">
        <v>36532</v>
      </c>
      <c r="G70" s="67">
        <f t="shared" si="0"/>
        <v>118.47960044107155</v>
      </c>
    </row>
    <row r="71" spans="1:7" s="21" customFormat="1" ht="21.75" customHeight="1">
      <c r="A71" s="2" t="s">
        <v>24</v>
      </c>
      <c r="B71" s="2" t="s">
        <v>25</v>
      </c>
      <c r="C71" s="69">
        <f>C72+C73</f>
        <v>30820</v>
      </c>
      <c r="D71" s="40">
        <f>D73</f>
        <v>1370</v>
      </c>
      <c r="E71" s="41">
        <f>E73</f>
        <v>1370</v>
      </c>
      <c r="F71" s="82">
        <f>F72+F73</f>
        <v>34752.8</v>
      </c>
      <c r="G71" s="67">
        <f t="shared" si="0"/>
        <v>112.76054510058404</v>
      </c>
    </row>
    <row r="72" spans="1:7" s="21" customFormat="1" ht="27.75" customHeight="1">
      <c r="A72" s="12" t="s">
        <v>191</v>
      </c>
      <c r="B72" s="12" t="s">
        <v>190</v>
      </c>
      <c r="C72" s="69"/>
      <c r="D72" s="40"/>
      <c r="E72" s="41"/>
      <c r="F72" s="88">
        <v>570</v>
      </c>
      <c r="G72" s="67"/>
    </row>
    <row r="73" spans="1:7" s="20" customFormat="1" ht="17.25" customHeight="1">
      <c r="A73" s="4" t="s">
        <v>61</v>
      </c>
      <c r="B73" s="4" t="s">
        <v>88</v>
      </c>
      <c r="C73" s="70">
        <v>30820</v>
      </c>
      <c r="D73" s="42">
        <v>1370</v>
      </c>
      <c r="E73" s="43">
        <v>1370</v>
      </c>
      <c r="F73" s="83">
        <v>34182.8</v>
      </c>
      <c r="G73" s="76">
        <f t="shared" si="0"/>
        <v>110.91109669046075</v>
      </c>
    </row>
    <row r="74" spans="1:7" s="27" customFormat="1" ht="17.25" customHeight="1">
      <c r="A74" s="10" t="s">
        <v>26</v>
      </c>
      <c r="B74" s="53" t="s">
        <v>62</v>
      </c>
      <c r="C74" s="69">
        <f>C76</f>
        <v>2426175.9</v>
      </c>
      <c r="D74" s="62" t="e">
        <f>D76</f>
        <v>#REF!</v>
      </c>
      <c r="E74" s="63" t="e">
        <f>E76</f>
        <v>#REF!</v>
      </c>
      <c r="F74" s="82">
        <f>F75+F76</f>
        <v>1756983.9999999995</v>
      </c>
      <c r="G74" s="67">
        <f t="shared" si="0"/>
        <v>72.41783252401443</v>
      </c>
    </row>
    <row r="75" spans="1:7" s="27" customFormat="1" ht="63" customHeight="1">
      <c r="A75" s="10" t="s">
        <v>211</v>
      </c>
      <c r="B75" s="17" t="s">
        <v>212</v>
      </c>
      <c r="C75" s="69"/>
      <c r="D75" s="62"/>
      <c r="E75" s="63"/>
      <c r="F75" s="82">
        <v>-8442.3</v>
      </c>
      <c r="G75" s="67"/>
    </row>
    <row r="76" spans="1:7" s="27" customFormat="1" ht="35.25" customHeight="1">
      <c r="A76" s="10" t="s">
        <v>95</v>
      </c>
      <c r="B76" s="17" t="s">
        <v>96</v>
      </c>
      <c r="C76" s="69">
        <f>C77+C89+C160+C191</f>
        <v>2426175.9</v>
      </c>
      <c r="D76" s="62" t="e">
        <f>D77+D89+D161+D191</f>
        <v>#REF!</v>
      </c>
      <c r="E76" s="63" t="e">
        <f>E77+E89+E161+E191</f>
        <v>#REF!</v>
      </c>
      <c r="F76" s="82">
        <f>F77+F89+F160+F191</f>
        <v>1765426.2999999996</v>
      </c>
      <c r="G76" s="67">
        <f aca="true" t="shared" si="2" ref="G76:G139">F76/C76*100</f>
        <v>72.76579987460924</v>
      </c>
    </row>
    <row r="77" spans="1:7" ht="30">
      <c r="A77" s="10" t="s">
        <v>27</v>
      </c>
      <c r="B77" s="17" t="s">
        <v>97</v>
      </c>
      <c r="C77" s="67">
        <f>C78+C84+C86</f>
        <v>293138</v>
      </c>
      <c r="D77" s="44">
        <f>D78+D80</f>
        <v>35994</v>
      </c>
      <c r="E77" s="45">
        <f>E78+E80</f>
        <v>253</v>
      </c>
      <c r="F77" s="86">
        <f>F78+F84+F86</f>
        <v>293138</v>
      </c>
      <c r="G77" s="67">
        <f t="shared" si="2"/>
        <v>100</v>
      </c>
    </row>
    <row r="78" spans="1:7" ht="30">
      <c r="A78" s="10" t="s">
        <v>98</v>
      </c>
      <c r="B78" s="17" t="s">
        <v>99</v>
      </c>
      <c r="C78" s="67">
        <f>C79</f>
        <v>180473</v>
      </c>
      <c r="D78" s="44">
        <f>D79</f>
        <v>35994</v>
      </c>
      <c r="E78" s="45">
        <f>E79</f>
        <v>253</v>
      </c>
      <c r="F78" s="86">
        <f>F79</f>
        <v>180473</v>
      </c>
      <c r="G78" s="67">
        <f t="shared" si="2"/>
        <v>100</v>
      </c>
    </row>
    <row r="79" spans="1:7" ht="57">
      <c r="A79" s="3" t="s">
        <v>119</v>
      </c>
      <c r="B79" s="4" t="s">
        <v>175</v>
      </c>
      <c r="C79" s="73">
        <v>180473</v>
      </c>
      <c r="D79" s="60">
        <v>35994</v>
      </c>
      <c r="E79" s="61">
        <v>253</v>
      </c>
      <c r="F79" s="89">
        <v>180473</v>
      </c>
      <c r="G79" s="76">
        <f t="shared" si="2"/>
        <v>100</v>
      </c>
    </row>
    <row r="80" spans="1:7" ht="30" hidden="1">
      <c r="A80" s="10" t="s">
        <v>120</v>
      </c>
      <c r="B80" s="17" t="s">
        <v>115</v>
      </c>
      <c r="C80" s="67">
        <f>C81</f>
        <v>0</v>
      </c>
      <c r="D80" s="44">
        <f>D81</f>
        <v>0</v>
      </c>
      <c r="E80" s="45">
        <f>E81</f>
        <v>0</v>
      </c>
      <c r="F80" s="86">
        <f>F81</f>
        <v>0</v>
      </c>
      <c r="G80" s="67" t="e">
        <f t="shared" si="2"/>
        <v>#DIV/0!</v>
      </c>
    </row>
    <row r="81" spans="1:7" ht="30" hidden="1">
      <c r="A81" s="10" t="s">
        <v>120</v>
      </c>
      <c r="B81" s="17" t="s">
        <v>115</v>
      </c>
      <c r="C81" s="67">
        <f>C82+C83</f>
        <v>0</v>
      </c>
      <c r="D81" s="44">
        <f>D82+D83</f>
        <v>0</v>
      </c>
      <c r="E81" s="45">
        <f>E82+E83</f>
        <v>0</v>
      </c>
      <c r="F81" s="86">
        <f>F82+F83</f>
        <v>0</v>
      </c>
      <c r="G81" s="67" t="e">
        <f t="shared" si="2"/>
        <v>#DIV/0!</v>
      </c>
    </row>
    <row r="82" spans="1:7" ht="28.5" hidden="1">
      <c r="A82" s="3" t="s">
        <v>121</v>
      </c>
      <c r="B82" s="4" t="s">
        <v>116</v>
      </c>
      <c r="C82" s="66"/>
      <c r="F82" s="90"/>
      <c r="G82" s="67" t="e">
        <f t="shared" si="2"/>
        <v>#DIV/0!</v>
      </c>
    </row>
    <row r="83" spans="1:7" ht="28.5" hidden="1">
      <c r="A83" s="16" t="s">
        <v>130</v>
      </c>
      <c r="B83" s="12" t="s">
        <v>116</v>
      </c>
      <c r="C83" s="66"/>
      <c r="F83" s="90"/>
      <c r="G83" s="67" t="e">
        <f t="shared" si="2"/>
        <v>#DIV/0!</v>
      </c>
    </row>
    <row r="84" spans="1:7" ht="37.5" customHeight="1">
      <c r="A84" s="10" t="s">
        <v>120</v>
      </c>
      <c r="B84" s="17" t="s">
        <v>115</v>
      </c>
      <c r="C84" s="67">
        <f>C85</f>
        <v>108665</v>
      </c>
      <c r="F84" s="86">
        <f>F85</f>
        <v>108665</v>
      </c>
      <c r="G84" s="67">
        <f t="shared" si="2"/>
        <v>100</v>
      </c>
    </row>
    <row r="85" spans="1:7" ht="34.5" customHeight="1">
      <c r="A85" s="16" t="s">
        <v>130</v>
      </c>
      <c r="B85" s="12" t="s">
        <v>116</v>
      </c>
      <c r="C85" s="73">
        <v>108665</v>
      </c>
      <c r="F85" s="90">
        <v>108665</v>
      </c>
      <c r="G85" s="76">
        <f t="shared" si="2"/>
        <v>100</v>
      </c>
    </row>
    <row r="86" spans="1:7" ht="63.75" customHeight="1">
      <c r="A86" s="16" t="s">
        <v>192</v>
      </c>
      <c r="B86" s="17" t="s">
        <v>213</v>
      </c>
      <c r="C86" s="67">
        <f>C87+C88</f>
        <v>4000</v>
      </c>
      <c r="F86" s="86">
        <f>F87+F88</f>
        <v>4000</v>
      </c>
      <c r="G86" s="67">
        <f t="shared" si="2"/>
        <v>100</v>
      </c>
    </row>
    <row r="87" spans="1:7" ht="69.75" customHeight="1">
      <c r="A87" s="16"/>
      <c r="B87" s="12" t="s">
        <v>214</v>
      </c>
      <c r="C87" s="76">
        <v>1500</v>
      </c>
      <c r="F87" s="89">
        <v>1500</v>
      </c>
      <c r="G87" s="76">
        <f t="shared" si="2"/>
        <v>100</v>
      </c>
    </row>
    <row r="88" spans="1:7" ht="65.25" customHeight="1">
      <c r="A88" s="16"/>
      <c r="B88" s="12" t="s">
        <v>215</v>
      </c>
      <c r="C88" s="73">
        <v>2500</v>
      </c>
      <c r="F88" s="89">
        <v>2500</v>
      </c>
      <c r="G88" s="76">
        <f t="shared" si="2"/>
        <v>100</v>
      </c>
    </row>
    <row r="89" spans="1:7" ht="45">
      <c r="A89" s="10" t="s">
        <v>29</v>
      </c>
      <c r="B89" s="17" t="s">
        <v>100</v>
      </c>
      <c r="C89" s="67">
        <f>C91+C93+C94+C95+C96+C98+C122+C123+C124+C129+C130+C131+C132+C133+C134+C135+C136+C137+C138+C139+C140+C141+C142+C143+C144+C145+C146+C147+C148+C149+C150</f>
        <v>1414053.0999999999</v>
      </c>
      <c r="D89" s="44" t="e">
        <f>D92+#REF!+D97+D98+D99+D100+D101+D102+D103+D104+D105+D106+D107+D108+D109+D110+D111+D112+D113+D114+D115+D116+D117+D118+D119+D120+D121+D124+D125+D126+D127+D128+#REF!+D151+D152+D153+D154+D155+D156+D157+D158</f>
        <v>#REF!</v>
      </c>
      <c r="E89" s="45" t="e">
        <f>E92+#REF!+E97+E98+E99+E100+E101+E102+E103+E104+E105+E106+E107+E108+E109+E110+E111+E112+E113+E114+E115+E116+E117+E118+E119+E120+E121+E124+E125+E126+E127+E128+#REF!+E151+E152+E153+E154+E155+E156+E157+E158</f>
        <v>#REF!</v>
      </c>
      <c r="F89" s="86">
        <f>F91+F93+F94+F95+F96+F98+F122+F123+F124+F129+F130+F131+F132+F133+F134+F135+F136+F137+F138+F139+F140+F141+F142+F143+F144+F145+F146+F147+F148+F149+F150</f>
        <v>769969.6999999998</v>
      </c>
      <c r="G89" s="67">
        <f t="shared" si="2"/>
        <v>54.45125787709103</v>
      </c>
    </row>
    <row r="90" spans="1:7" ht="15">
      <c r="A90" s="10"/>
      <c r="B90" s="9" t="s">
        <v>51</v>
      </c>
      <c r="C90" s="67"/>
      <c r="D90" s="44"/>
      <c r="E90" s="45"/>
      <c r="F90" s="86"/>
      <c r="G90" s="67"/>
    </row>
    <row r="91" spans="1:7" ht="57.75" customHeight="1">
      <c r="A91" s="1"/>
      <c r="B91" s="59" t="s">
        <v>193</v>
      </c>
      <c r="C91" s="73">
        <v>75668.8</v>
      </c>
      <c r="F91" s="90">
        <v>75668.8</v>
      </c>
      <c r="G91" s="76">
        <f t="shared" si="2"/>
        <v>100</v>
      </c>
    </row>
    <row r="92" spans="1:7" ht="57" hidden="1">
      <c r="A92" s="3"/>
      <c r="B92" s="4" t="s">
        <v>131</v>
      </c>
      <c r="C92" s="66"/>
      <c r="F92" s="90"/>
      <c r="G92" s="76" t="e">
        <f t="shared" si="2"/>
        <v>#DIV/0!</v>
      </c>
    </row>
    <row r="93" spans="1:7" ht="97.5" customHeight="1">
      <c r="A93" s="3"/>
      <c r="B93" s="59" t="s">
        <v>194</v>
      </c>
      <c r="C93" s="73">
        <v>99842</v>
      </c>
      <c r="F93" s="90">
        <v>97130.6</v>
      </c>
      <c r="G93" s="76">
        <f t="shared" si="2"/>
        <v>97.28430920854952</v>
      </c>
    </row>
    <row r="94" spans="1:7" ht="27.75" customHeight="1">
      <c r="A94" s="3"/>
      <c r="B94" s="14" t="s">
        <v>180</v>
      </c>
      <c r="C94" s="73">
        <v>49921</v>
      </c>
      <c r="F94" s="89">
        <v>49098</v>
      </c>
      <c r="G94" s="76">
        <f t="shared" si="2"/>
        <v>98.35139520442299</v>
      </c>
    </row>
    <row r="95" spans="1:7" ht="35.25" customHeight="1">
      <c r="A95" s="3"/>
      <c r="B95" s="14" t="s">
        <v>181</v>
      </c>
      <c r="C95" s="73">
        <v>60237</v>
      </c>
      <c r="F95" s="89">
        <v>60237</v>
      </c>
      <c r="G95" s="76">
        <f t="shared" si="2"/>
        <v>100</v>
      </c>
    </row>
    <row r="96" spans="1:7" ht="42.75">
      <c r="A96" s="3"/>
      <c r="B96" s="14" t="s">
        <v>195</v>
      </c>
      <c r="C96" s="73">
        <v>32912</v>
      </c>
      <c r="F96" s="89">
        <v>30185.1</v>
      </c>
      <c r="G96" s="76">
        <f t="shared" si="2"/>
        <v>91.71457219251337</v>
      </c>
    </row>
    <row r="97" spans="1:7" ht="45.75" customHeight="1" hidden="1">
      <c r="A97" s="3"/>
      <c r="B97" s="54" t="s">
        <v>132</v>
      </c>
      <c r="C97" s="66"/>
      <c r="F97" s="90"/>
      <c r="G97" s="76" t="e">
        <f t="shared" si="2"/>
        <v>#DIV/0!</v>
      </c>
    </row>
    <row r="98" spans="1:7" ht="45.75" customHeight="1">
      <c r="A98" s="10"/>
      <c r="B98" s="4" t="s">
        <v>133</v>
      </c>
      <c r="C98" s="73">
        <v>7602.9</v>
      </c>
      <c r="D98" s="60">
        <v>7148</v>
      </c>
      <c r="E98" s="61">
        <v>7148</v>
      </c>
      <c r="F98" s="89">
        <v>7002</v>
      </c>
      <c r="G98" s="76">
        <f t="shared" si="2"/>
        <v>92.09643688592512</v>
      </c>
    </row>
    <row r="99" spans="1:7" ht="42.75" hidden="1">
      <c r="A99" s="11"/>
      <c r="B99" s="12" t="s">
        <v>94</v>
      </c>
      <c r="C99" s="66"/>
      <c r="F99" s="90"/>
      <c r="G99" s="76" t="e">
        <f t="shared" si="2"/>
        <v>#DIV/0!</v>
      </c>
    </row>
    <row r="100" spans="1:7" ht="28.5" hidden="1">
      <c r="A100" s="11"/>
      <c r="B100" s="12" t="s">
        <v>111</v>
      </c>
      <c r="C100" s="66"/>
      <c r="F100" s="90"/>
      <c r="G100" s="76" t="e">
        <f t="shared" si="2"/>
        <v>#DIV/0!</v>
      </c>
    </row>
    <row r="101" spans="1:7" ht="71.25" hidden="1">
      <c r="A101" s="11"/>
      <c r="B101" s="12" t="s">
        <v>134</v>
      </c>
      <c r="C101" s="66"/>
      <c r="F101" s="90"/>
      <c r="G101" s="76" t="e">
        <f t="shared" si="2"/>
        <v>#DIV/0!</v>
      </c>
    </row>
    <row r="102" spans="1:7" ht="28.5" hidden="1">
      <c r="A102" s="11"/>
      <c r="B102" s="12" t="s">
        <v>135</v>
      </c>
      <c r="C102" s="66"/>
      <c r="F102" s="90"/>
      <c r="G102" s="76" t="e">
        <f t="shared" si="2"/>
        <v>#DIV/0!</v>
      </c>
    </row>
    <row r="103" spans="1:7" ht="57" hidden="1">
      <c r="A103" s="11"/>
      <c r="B103" s="54" t="s">
        <v>136</v>
      </c>
      <c r="C103" s="66"/>
      <c r="F103" s="90"/>
      <c r="G103" s="76" t="e">
        <f t="shared" si="2"/>
        <v>#DIV/0!</v>
      </c>
    </row>
    <row r="104" spans="1:7" ht="42.75" hidden="1">
      <c r="A104" s="11"/>
      <c r="B104" s="12" t="s">
        <v>114</v>
      </c>
      <c r="C104" s="66"/>
      <c r="F104" s="90"/>
      <c r="G104" s="76" t="e">
        <f t="shared" si="2"/>
        <v>#DIV/0!</v>
      </c>
    </row>
    <row r="105" spans="1:7" ht="57" hidden="1">
      <c r="A105" s="11"/>
      <c r="B105" s="12" t="s">
        <v>137</v>
      </c>
      <c r="C105" s="66"/>
      <c r="F105" s="90"/>
      <c r="G105" s="76" t="e">
        <f t="shared" si="2"/>
        <v>#DIV/0!</v>
      </c>
    </row>
    <row r="106" spans="1:7" ht="57" hidden="1">
      <c r="A106" s="11"/>
      <c r="B106" s="12" t="s">
        <v>112</v>
      </c>
      <c r="C106" s="66"/>
      <c r="F106" s="90"/>
      <c r="G106" s="76" t="e">
        <f t="shared" si="2"/>
        <v>#DIV/0!</v>
      </c>
    </row>
    <row r="107" spans="1:7" ht="42.75" hidden="1">
      <c r="A107" s="11"/>
      <c r="B107" s="12" t="s">
        <v>117</v>
      </c>
      <c r="C107" s="66"/>
      <c r="F107" s="90"/>
      <c r="G107" s="76" t="e">
        <f t="shared" si="2"/>
        <v>#DIV/0!</v>
      </c>
    </row>
    <row r="108" spans="1:7" ht="42.75" hidden="1">
      <c r="A108" s="11"/>
      <c r="B108" s="12" t="s">
        <v>138</v>
      </c>
      <c r="C108" s="66"/>
      <c r="F108" s="90"/>
      <c r="G108" s="76" t="e">
        <f t="shared" si="2"/>
        <v>#DIV/0!</v>
      </c>
    </row>
    <row r="109" spans="1:7" ht="42.75" hidden="1">
      <c r="A109" s="11"/>
      <c r="B109" s="12" t="s">
        <v>139</v>
      </c>
      <c r="C109" s="66"/>
      <c r="F109" s="90"/>
      <c r="G109" s="76" t="e">
        <f t="shared" si="2"/>
        <v>#DIV/0!</v>
      </c>
    </row>
    <row r="110" spans="1:7" ht="42.75" hidden="1">
      <c r="A110" s="11"/>
      <c r="B110" s="4" t="s">
        <v>122</v>
      </c>
      <c r="C110" s="66"/>
      <c r="F110" s="90"/>
      <c r="G110" s="76" t="e">
        <f t="shared" si="2"/>
        <v>#DIV/0!</v>
      </c>
    </row>
    <row r="111" spans="1:7" ht="71.25" hidden="1">
      <c r="A111" s="11"/>
      <c r="B111" s="4" t="s">
        <v>140</v>
      </c>
      <c r="C111" s="66"/>
      <c r="F111" s="90"/>
      <c r="G111" s="76" t="e">
        <f t="shared" si="2"/>
        <v>#DIV/0!</v>
      </c>
    </row>
    <row r="112" spans="1:7" ht="71.25" hidden="1">
      <c r="A112" s="16"/>
      <c r="B112" s="12" t="s">
        <v>141</v>
      </c>
      <c r="C112" s="66"/>
      <c r="F112" s="90"/>
      <c r="G112" s="76" t="e">
        <f t="shared" si="2"/>
        <v>#DIV/0!</v>
      </c>
    </row>
    <row r="113" spans="1:7" ht="42.75" hidden="1">
      <c r="A113" s="16"/>
      <c r="B113" s="12" t="s">
        <v>142</v>
      </c>
      <c r="C113" s="66"/>
      <c r="F113" s="90"/>
      <c r="G113" s="76" t="e">
        <f t="shared" si="2"/>
        <v>#DIV/0!</v>
      </c>
    </row>
    <row r="114" spans="1:7" ht="114" hidden="1">
      <c r="A114" s="16"/>
      <c r="B114" s="55" t="s">
        <v>143</v>
      </c>
      <c r="C114" s="66"/>
      <c r="F114" s="90"/>
      <c r="G114" s="76" t="e">
        <f t="shared" si="2"/>
        <v>#DIV/0!</v>
      </c>
    </row>
    <row r="115" spans="1:7" ht="71.25" hidden="1">
      <c r="A115" s="16"/>
      <c r="B115" s="55" t="s">
        <v>144</v>
      </c>
      <c r="C115" s="66"/>
      <c r="F115" s="90"/>
      <c r="G115" s="76" t="e">
        <f t="shared" si="2"/>
        <v>#DIV/0!</v>
      </c>
    </row>
    <row r="116" spans="1:7" ht="85.5" hidden="1">
      <c r="A116" s="16"/>
      <c r="B116" s="55" t="s">
        <v>145</v>
      </c>
      <c r="C116" s="66"/>
      <c r="F116" s="90"/>
      <c r="G116" s="76" t="e">
        <f t="shared" si="2"/>
        <v>#DIV/0!</v>
      </c>
    </row>
    <row r="117" spans="1:7" ht="42.75" hidden="1">
      <c r="A117" s="16"/>
      <c r="B117" s="55" t="s">
        <v>146</v>
      </c>
      <c r="C117" s="66"/>
      <c r="F117" s="90"/>
      <c r="G117" s="76" t="e">
        <f t="shared" si="2"/>
        <v>#DIV/0!</v>
      </c>
    </row>
    <row r="118" spans="1:7" ht="57" hidden="1">
      <c r="A118" s="56"/>
      <c r="B118" s="57" t="s">
        <v>147</v>
      </c>
      <c r="C118" s="66"/>
      <c r="F118" s="90"/>
      <c r="G118" s="76" t="e">
        <f t="shared" si="2"/>
        <v>#DIV/0!</v>
      </c>
    </row>
    <row r="119" spans="1:7" ht="42.75" hidden="1">
      <c r="A119" s="56"/>
      <c r="B119" s="55" t="s">
        <v>148</v>
      </c>
      <c r="C119" s="66"/>
      <c r="F119" s="90"/>
      <c r="G119" s="76" t="e">
        <f t="shared" si="2"/>
        <v>#DIV/0!</v>
      </c>
    </row>
    <row r="120" spans="1:7" ht="42.75" hidden="1">
      <c r="A120" s="56"/>
      <c r="B120" s="55" t="s">
        <v>149</v>
      </c>
      <c r="C120" s="66"/>
      <c r="F120" s="90"/>
      <c r="G120" s="76" t="e">
        <f t="shared" si="2"/>
        <v>#DIV/0!</v>
      </c>
    </row>
    <row r="121" spans="1:7" ht="42.75" hidden="1">
      <c r="A121" s="56"/>
      <c r="B121" s="55" t="s">
        <v>150</v>
      </c>
      <c r="C121" s="66"/>
      <c r="F121" s="90"/>
      <c r="G121" s="76" t="e">
        <f t="shared" si="2"/>
        <v>#DIV/0!</v>
      </c>
    </row>
    <row r="122" spans="1:7" ht="57">
      <c r="A122" s="56"/>
      <c r="B122" s="14" t="s">
        <v>196</v>
      </c>
      <c r="C122" s="66">
        <v>15941.1</v>
      </c>
      <c r="F122" s="90">
        <v>15941.1</v>
      </c>
      <c r="G122" s="76">
        <f t="shared" si="2"/>
        <v>100</v>
      </c>
    </row>
    <row r="123" spans="1:7" ht="46.5" customHeight="1">
      <c r="A123" s="56"/>
      <c r="B123" s="14" t="s">
        <v>197</v>
      </c>
      <c r="C123" s="66">
        <v>5319.4</v>
      </c>
      <c r="F123" s="90">
        <v>5319.4</v>
      </c>
      <c r="G123" s="76">
        <f t="shared" si="2"/>
        <v>100</v>
      </c>
    </row>
    <row r="124" spans="1:7" ht="42.75">
      <c r="A124" s="56"/>
      <c r="B124" s="58" t="s">
        <v>182</v>
      </c>
      <c r="C124" s="73">
        <v>72500</v>
      </c>
      <c r="F124" s="89">
        <v>72500</v>
      </c>
      <c r="G124" s="76">
        <f t="shared" si="2"/>
        <v>100</v>
      </c>
    </row>
    <row r="125" spans="1:7" ht="57" hidden="1">
      <c r="A125" s="56"/>
      <c r="B125" s="58" t="s">
        <v>151</v>
      </c>
      <c r="C125" s="66"/>
      <c r="F125" s="90"/>
      <c r="G125" s="76" t="e">
        <f t="shared" si="2"/>
        <v>#DIV/0!</v>
      </c>
    </row>
    <row r="126" spans="1:7" ht="57" hidden="1">
      <c r="A126" s="56"/>
      <c r="B126" s="58" t="s">
        <v>152</v>
      </c>
      <c r="C126" s="66"/>
      <c r="F126" s="90"/>
      <c r="G126" s="76" t="e">
        <f t="shared" si="2"/>
        <v>#DIV/0!</v>
      </c>
    </row>
    <row r="127" spans="1:7" ht="57" hidden="1">
      <c r="A127" s="56"/>
      <c r="B127" s="58" t="s">
        <v>153</v>
      </c>
      <c r="C127" s="66"/>
      <c r="F127" s="90"/>
      <c r="G127" s="76" t="e">
        <f t="shared" si="2"/>
        <v>#DIV/0!</v>
      </c>
    </row>
    <row r="128" spans="1:7" ht="42.75" hidden="1">
      <c r="A128" s="56"/>
      <c r="B128" s="58" t="s">
        <v>154</v>
      </c>
      <c r="C128" s="66"/>
      <c r="F128" s="90"/>
      <c r="G128" s="76" t="e">
        <f t="shared" si="2"/>
        <v>#DIV/0!</v>
      </c>
    </row>
    <row r="129" spans="1:7" ht="48.75" customHeight="1">
      <c r="A129" s="56"/>
      <c r="B129" s="58" t="s">
        <v>216</v>
      </c>
      <c r="C129" s="73">
        <v>30000</v>
      </c>
      <c r="F129" s="89"/>
      <c r="G129" s="76"/>
    </row>
    <row r="130" spans="1:7" ht="66.75" customHeight="1">
      <c r="A130" s="56"/>
      <c r="B130" s="58" t="s">
        <v>183</v>
      </c>
      <c r="C130" s="73">
        <v>1300</v>
      </c>
      <c r="F130" s="89">
        <v>1105.9</v>
      </c>
      <c r="G130" s="76">
        <f t="shared" si="2"/>
        <v>85.06923076923077</v>
      </c>
    </row>
    <row r="131" spans="1:7" ht="90.75" customHeight="1">
      <c r="A131" s="56"/>
      <c r="B131" s="78" t="s">
        <v>236</v>
      </c>
      <c r="C131" s="73">
        <v>119474</v>
      </c>
      <c r="F131" s="89">
        <v>109600.5</v>
      </c>
      <c r="G131" s="76">
        <f t="shared" si="2"/>
        <v>91.73585884795018</v>
      </c>
    </row>
    <row r="132" spans="1:7" ht="36" customHeight="1">
      <c r="A132" s="56"/>
      <c r="B132" s="58" t="s">
        <v>184</v>
      </c>
      <c r="C132" s="73">
        <v>67822</v>
      </c>
      <c r="F132" s="89">
        <v>67271.3</v>
      </c>
      <c r="G132" s="76">
        <f t="shared" si="2"/>
        <v>99.18802158591608</v>
      </c>
    </row>
    <row r="133" spans="1:7" ht="44.25" customHeight="1">
      <c r="A133" s="56"/>
      <c r="B133" s="58" t="s">
        <v>217</v>
      </c>
      <c r="C133" s="73">
        <v>6898</v>
      </c>
      <c r="F133" s="89">
        <v>6898</v>
      </c>
      <c r="G133" s="76">
        <f t="shared" si="2"/>
        <v>100</v>
      </c>
    </row>
    <row r="134" spans="1:7" ht="69" customHeight="1">
      <c r="A134" s="56"/>
      <c r="B134" s="58" t="s">
        <v>218</v>
      </c>
      <c r="C134" s="73">
        <v>5468.7</v>
      </c>
      <c r="F134" s="89">
        <v>5468.7</v>
      </c>
      <c r="G134" s="76">
        <f t="shared" si="2"/>
        <v>100</v>
      </c>
    </row>
    <row r="135" spans="1:7" ht="57.75" customHeight="1">
      <c r="A135" s="56"/>
      <c r="B135" s="55" t="s">
        <v>219</v>
      </c>
      <c r="C135" s="73">
        <v>28329.9</v>
      </c>
      <c r="F135" s="89">
        <v>28329.9</v>
      </c>
      <c r="G135" s="76">
        <f t="shared" si="2"/>
        <v>100</v>
      </c>
    </row>
    <row r="136" spans="1:7" ht="66.75" customHeight="1">
      <c r="A136" s="56"/>
      <c r="B136" s="58" t="s">
        <v>198</v>
      </c>
      <c r="C136" s="73">
        <v>1609.5</v>
      </c>
      <c r="F136" s="89">
        <v>1501.7</v>
      </c>
      <c r="G136" s="76">
        <f t="shared" si="2"/>
        <v>93.3022677850264</v>
      </c>
    </row>
    <row r="137" spans="1:7" ht="66" customHeight="1">
      <c r="A137" s="56"/>
      <c r="B137" s="58" t="s">
        <v>199</v>
      </c>
      <c r="C137" s="94">
        <v>1850</v>
      </c>
      <c r="D137" s="95"/>
      <c r="E137" s="95"/>
      <c r="F137" s="97">
        <v>2220</v>
      </c>
      <c r="G137" s="96">
        <f t="shared" si="2"/>
        <v>120</v>
      </c>
    </row>
    <row r="138" spans="1:7" ht="132.75" customHeight="1">
      <c r="A138" s="56"/>
      <c r="B138" s="55" t="s">
        <v>220</v>
      </c>
      <c r="C138" s="73">
        <v>623</v>
      </c>
      <c r="F138" s="89">
        <v>623</v>
      </c>
      <c r="G138" s="76">
        <f t="shared" si="2"/>
        <v>100</v>
      </c>
    </row>
    <row r="139" spans="1:7" ht="63.75" customHeight="1">
      <c r="A139" s="56"/>
      <c r="B139" s="58" t="s">
        <v>200</v>
      </c>
      <c r="C139" s="73">
        <v>999</v>
      </c>
      <c r="F139" s="89">
        <v>999</v>
      </c>
      <c r="G139" s="76">
        <f t="shared" si="2"/>
        <v>100</v>
      </c>
    </row>
    <row r="140" spans="1:7" ht="45" customHeight="1">
      <c r="A140" s="56"/>
      <c r="B140" s="58" t="s">
        <v>201</v>
      </c>
      <c r="C140" s="73">
        <v>7297.4</v>
      </c>
      <c r="F140" s="89">
        <v>360.5</v>
      </c>
      <c r="G140" s="76">
        <f aca="true" t="shared" si="3" ref="G140:G203">F140/C140*100</f>
        <v>4.940115657631485</v>
      </c>
    </row>
    <row r="141" spans="1:7" ht="43.5" customHeight="1">
      <c r="A141" s="56"/>
      <c r="B141" s="58" t="s">
        <v>202</v>
      </c>
      <c r="C141" s="73">
        <v>3568</v>
      </c>
      <c r="F141" s="89">
        <v>3501</v>
      </c>
      <c r="G141" s="76">
        <f t="shared" si="3"/>
        <v>98.12219730941703</v>
      </c>
    </row>
    <row r="142" spans="1:7" ht="45.75" customHeight="1">
      <c r="A142" s="56"/>
      <c r="B142" s="58" t="s">
        <v>221</v>
      </c>
      <c r="C142" s="73">
        <v>13689.9</v>
      </c>
      <c r="F142" s="89">
        <v>6562.7</v>
      </c>
      <c r="G142" s="76">
        <f t="shared" si="3"/>
        <v>47.938261053769565</v>
      </c>
    </row>
    <row r="143" spans="1:7" ht="54" customHeight="1">
      <c r="A143" s="56"/>
      <c r="B143" s="58" t="s">
        <v>203</v>
      </c>
      <c r="C143" s="73">
        <v>18197.8</v>
      </c>
      <c r="F143" s="89">
        <v>9270.5</v>
      </c>
      <c r="G143" s="76">
        <f t="shared" si="3"/>
        <v>50.942971128378154</v>
      </c>
    </row>
    <row r="144" spans="1:7" ht="54" customHeight="1">
      <c r="A144" s="56"/>
      <c r="B144" s="58" t="s">
        <v>204</v>
      </c>
      <c r="C144" s="73">
        <v>136100</v>
      </c>
      <c r="F144" s="89">
        <v>110596.7</v>
      </c>
      <c r="G144" s="76">
        <f t="shared" si="3"/>
        <v>81.26135194709772</v>
      </c>
    </row>
    <row r="145" spans="1:7" ht="54" customHeight="1">
      <c r="A145" s="56"/>
      <c r="B145" s="58" t="s">
        <v>222</v>
      </c>
      <c r="C145" s="73">
        <v>221.5</v>
      </c>
      <c r="F145" s="89">
        <v>216.6</v>
      </c>
      <c r="G145" s="76">
        <f t="shared" si="3"/>
        <v>97.78781038374717</v>
      </c>
    </row>
    <row r="146" spans="1:12" ht="54" customHeight="1">
      <c r="A146" s="56"/>
      <c r="B146" s="58" t="s">
        <v>223</v>
      </c>
      <c r="C146" s="73">
        <v>547300</v>
      </c>
      <c r="F146" s="89"/>
      <c r="G146" s="76"/>
      <c r="L146" s="5" t="s">
        <v>240</v>
      </c>
    </row>
    <row r="147" spans="1:7" ht="39.75" customHeight="1">
      <c r="A147" s="56"/>
      <c r="B147" s="58" t="s">
        <v>224</v>
      </c>
      <c r="C147" s="73">
        <v>1300</v>
      </c>
      <c r="F147" s="89">
        <v>1300</v>
      </c>
      <c r="G147" s="76">
        <f t="shared" si="3"/>
        <v>100</v>
      </c>
    </row>
    <row r="148" spans="1:7" ht="47.25" customHeight="1">
      <c r="A148" s="56"/>
      <c r="B148" s="58" t="s">
        <v>225</v>
      </c>
      <c r="C148" s="73">
        <v>911.7</v>
      </c>
      <c r="F148" s="89">
        <v>911.7</v>
      </c>
      <c r="G148" s="76">
        <f t="shared" si="3"/>
        <v>100</v>
      </c>
    </row>
    <row r="149" spans="1:7" ht="56.25" customHeight="1">
      <c r="A149" s="56"/>
      <c r="B149" s="58" t="s">
        <v>226</v>
      </c>
      <c r="C149" s="73">
        <v>998.5</v>
      </c>
      <c r="F149" s="89"/>
      <c r="G149" s="76"/>
    </row>
    <row r="150" spans="1:7" ht="44.25" customHeight="1">
      <c r="A150" s="56"/>
      <c r="B150" s="58" t="s">
        <v>227</v>
      </c>
      <c r="C150" s="73">
        <v>150</v>
      </c>
      <c r="F150" s="89">
        <v>150</v>
      </c>
      <c r="G150" s="76">
        <f t="shared" si="3"/>
        <v>100</v>
      </c>
    </row>
    <row r="151" spans="1:7" ht="42.75" hidden="1">
      <c r="A151" s="56"/>
      <c r="B151" s="58" t="s">
        <v>155</v>
      </c>
      <c r="C151" s="66"/>
      <c r="F151" s="90"/>
      <c r="G151" s="67" t="e">
        <f t="shared" si="3"/>
        <v>#DIV/0!</v>
      </c>
    </row>
    <row r="152" spans="1:7" ht="42.75" hidden="1">
      <c r="A152" s="56"/>
      <c r="B152" s="58" t="s">
        <v>156</v>
      </c>
      <c r="C152" s="66"/>
      <c r="F152" s="90"/>
      <c r="G152" s="67" t="e">
        <f t="shared" si="3"/>
        <v>#DIV/0!</v>
      </c>
    </row>
    <row r="153" spans="1:7" ht="42.75" hidden="1">
      <c r="A153" s="56"/>
      <c r="B153" s="58" t="s">
        <v>157</v>
      </c>
      <c r="C153" s="66"/>
      <c r="F153" s="90"/>
      <c r="G153" s="67" t="e">
        <f t="shared" si="3"/>
        <v>#DIV/0!</v>
      </c>
    </row>
    <row r="154" spans="1:7" ht="42.75" hidden="1">
      <c r="A154" s="56"/>
      <c r="B154" s="58" t="s">
        <v>158</v>
      </c>
      <c r="C154" s="66"/>
      <c r="F154" s="90"/>
      <c r="G154" s="67" t="e">
        <f t="shared" si="3"/>
        <v>#DIV/0!</v>
      </c>
    </row>
    <row r="155" spans="1:7" ht="42.75" hidden="1">
      <c r="A155" s="56"/>
      <c r="B155" s="58" t="s">
        <v>159</v>
      </c>
      <c r="C155" s="66"/>
      <c r="F155" s="90"/>
      <c r="G155" s="67" t="e">
        <f t="shared" si="3"/>
        <v>#DIV/0!</v>
      </c>
    </row>
    <row r="156" spans="1:7" ht="57" hidden="1">
      <c r="A156" s="56"/>
      <c r="B156" s="58" t="s">
        <v>160</v>
      </c>
      <c r="C156" s="66"/>
      <c r="F156" s="90"/>
      <c r="G156" s="67" t="e">
        <f t="shared" si="3"/>
        <v>#DIV/0!</v>
      </c>
    </row>
    <row r="157" spans="1:7" ht="71.25" hidden="1">
      <c r="A157" s="56"/>
      <c r="B157" s="58" t="s">
        <v>161</v>
      </c>
      <c r="C157" s="66"/>
      <c r="F157" s="90"/>
      <c r="G157" s="67" t="e">
        <f t="shared" si="3"/>
        <v>#DIV/0!</v>
      </c>
    </row>
    <row r="158" spans="1:7" ht="42.75" hidden="1">
      <c r="A158" s="56"/>
      <c r="B158" s="58" t="s">
        <v>162</v>
      </c>
      <c r="C158" s="66"/>
      <c r="F158" s="90"/>
      <c r="G158" s="67" t="e">
        <f t="shared" si="3"/>
        <v>#DIV/0!</v>
      </c>
    </row>
    <row r="159" spans="1:7" ht="15" hidden="1">
      <c r="A159" s="56"/>
      <c r="B159" s="58"/>
      <c r="C159" s="66"/>
      <c r="F159" s="90"/>
      <c r="G159" s="67" t="e">
        <f t="shared" si="3"/>
        <v>#DIV/0!</v>
      </c>
    </row>
    <row r="160" spans="1:7" ht="28.5" customHeight="1">
      <c r="A160" s="10" t="s">
        <v>101</v>
      </c>
      <c r="B160" s="17" t="s">
        <v>102</v>
      </c>
      <c r="C160" s="67">
        <f>C162+C163+C164+C167+C168+C170+C174+C185+C186+C187+C188+C189+C190</f>
        <v>567217.7999999999</v>
      </c>
      <c r="F160" s="86">
        <f>F162+F163+F164+F167+F168+F170+F174+F185+F186+F187+F188+F189+F190</f>
        <v>556857.7</v>
      </c>
      <c r="G160" s="67">
        <f t="shared" si="3"/>
        <v>98.1735234684102</v>
      </c>
    </row>
    <row r="161" spans="1:7" ht="15">
      <c r="A161" s="10"/>
      <c r="B161" s="9" t="s">
        <v>51</v>
      </c>
      <c r="C161" s="67"/>
      <c r="D161" s="44">
        <f>D164+D165+D166+D168+D169+D170+D171+D172+D173+D174+D175+D176+D177+D178+D179+D180+D181+D182+D183+D184+D190</f>
        <v>508214</v>
      </c>
      <c r="E161" s="45">
        <f>E164+E165+E166+E168+E169+E170+E171+E172+E173+E174+E175+E176+E177+E178+E179+E180+E181+E182+E183+E184+E190</f>
        <v>510471</v>
      </c>
      <c r="F161" s="86"/>
      <c r="G161" s="67"/>
    </row>
    <row r="162" spans="1:7" ht="47.25" customHeight="1">
      <c r="A162" s="1"/>
      <c r="B162" s="4" t="s">
        <v>205</v>
      </c>
      <c r="C162" s="73">
        <v>11559</v>
      </c>
      <c r="F162" s="89">
        <v>11559</v>
      </c>
      <c r="G162" s="76">
        <f t="shared" si="3"/>
        <v>100</v>
      </c>
    </row>
    <row r="163" spans="1:7" ht="66" customHeight="1">
      <c r="A163" s="1"/>
      <c r="B163" s="4" t="s">
        <v>228</v>
      </c>
      <c r="C163" s="73">
        <v>1054</v>
      </c>
      <c r="F163" s="89">
        <v>1054</v>
      </c>
      <c r="G163" s="76">
        <f t="shared" si="3"/>
        <v>100</v>
      </c>
    </row>
    <row r="164" spans="1:7" ht="46.5" customHeight="1">
      <c r="A164" s="1"/>
      <c r="B164" s="4" t="s">
        <v>52</v>
      </c>
      <c r="C164" s="73">
        <v>1140</v>
      </c>
      <c r="D164" s="60">
        <v>816</v>
      </c>
      <c r="E164" s="61">
        <v>816</v>
      </c>
      <c r="F164" s="89">
        <v>1140</v>
      </c>
      <c r="G164" s="76">
        <f t="shared" si="3"/>
        <v>100</v>
      </c>
    </row>
    <row r="165" spans="1:7" ht="85.5" hidden="1">
      <c r="A165" s="1"/>
      <c r="B165" s="4" t="s">
        <v>64</v>
      </c>
      <c r="C165" s="66"/>
      <c r="F165" s="90"/>
      <c r="G165" s="76" t="e">
        <f t="shared" si="3"/>
        <v>#DIV/0!</v>
      </c>
    </row>
    <row r="166" spans="1:7" ht="28.5" hidden="1">
      <c r="A166" s="1"/>
      <c r="B166" s="4" t="s">
        <v>53</v>
      </c>
      <c r="C166" s="66"/>
      <c r="F166" s="90"/>
      <c r="G166" s="76" t="e">
        <f t="shared" si="3"/>
        <v>#DIV/0!</v>
      </c>
    </row>
    <row r="167" spans="1:7" ht="108" customHeight="1">
      <c r="A167" s="1"/>
      <c r="B167" s="59" t="s">
        <v>185</v>
      </c>
      <c r="C167" s="73">
        <v>1</v>
      </c>
      <c r="F167" s="89"/>
      <c r="G167" s="76"/>
    </row>
    <row r="168" spans="1:7" ht="48.75" customHeight="1">
      <c r="A168" s="1"/>
      <c r="B168" s="4" t="s">
        <v>186</v>
      </c>
      <c r="C168" s="73">
        <v>21948</v>
      </c>
      <c r="D168" s="60">
        <v>10676</v>
      </c>
      <c r="E168" s="61">
        <v>10676</v>
      </c>
      <c r="F168" s="89">
        <v>20955.8</v>
      </c>
      <c r="G168" s="76">
        <f t="shared" si="3"/>
        <v>95.47931474394022</v>
      </c>
    </row>
    <row r="169" spans="1:7" ht="42.75" hidden="1">
      <c r="A169" s="1"/>
      <c r="B169" s="4" t="s">
        <v>118</v>
      </c>
      <c r="C169" s="66"/>
      <c r="F169" s="90"/>
      <c r="G169" s="76" t="e">
        <f t="shared" si="3"/>
        <v>#DIV/0!</v>
      </c>
    </row>
    <row r="170" spans="1:7" ht="71.25">
      <c r="A170" s="1"/>
      <c r="B170" s="13" t="s">
        <v>91</v>
      </c>
      <c r="C170" s="73">
        <v>30328</v>
      </c>
      <c r="D170" s="60">
        <v>32992</v>
      </c>
      <c r="E170" s="61">
        <v>34379</v>
      </c>
      <c r="F170" s="89">
        <v>28803.9</v>
      </c>
      <c r="G170" s="76">
        <f t="shared" si="3"/>
        <v>94.97461092060144</v>
      </c>
    </row>
    <row r="171" spans="1:7" ht="42.75" hidden="1">
      <c r="A171" s="3"/>
      <c r="B171" s="14" t="s">
        <v>48</v>
      </c>
      <c r="C171" s="66"/>
      <c r="F171" s="90"/>
      <c r="G171" s="76" t="e">
        <f t="shared" si="3"/>
        <v>#DIV/0!</v>
      </c>
    </row>
    <row r="172" spans="1:7" ht="85.5" hidden="1">
      <c r="A172" s="3"/>
      <c r="B172" s="13" t="s">
        <v>163</v>
      </c>
      <c r="C172" s="66"/>
      <c r="F172" s="90"/>
      <c r="G172" s="76" t="e">
        <f t="shared" si="3"/>
        <v>#DIV/0!</v>
      </c>
    </row>
    <row r="173" spans="1:7" ht="85.5" hidden="1">
      <c r="A173" s="3"/>
      <c r="B173" s="13" t="s">
        <v>164</v>
      </c>
      <c r="C173" s="66"/>
      <c r="F173" s="90"/>
      <c r="G173" s="76" t="e">
        <f t="shared" si="3"/>
        <v>#DIV/0!</v>
      </c>
    </row>
    <row r="174" spans="1:7" ht="105.75" customHeight="1">
      <c r="A174" s="3"/>
      <c r="B174" s="15" t="s">
        <v>165</v>
      </c>
      <c r="C174" s="73">
        <v>449998</v>
      </c>
      <c r="D174" s="60">
        <v>463710</v>
      </c>
      <c r="E174" s="61">
        <v>464580</v>
      </c>
      <c r="F174" s="89">
        <v>445749.5</v>
      </c>
      <c r="G174" s="76">
        <f t="shared" si="3"/>
        <v>99.05588469282087</v>
      </c>
    </row>
    <row r="175" spans="1:7" ht="57" hidden="1">
      <c r="A175" s="3"/>
      <c r="B175" s="14" t="s">
        <v>49</v>
      </c>
      <c r="C175" s="66"/>
      <c r="F175" s="90"/>
      <c r="G175" s="76" t="e">
        <f t="shared" si="3"/>
        <v>#DIV/0!</v>
      </c>
    </row>
    <row r="176" spans="1:7" ht="28.5" hidden="1">
      <c r="A176" s="3"/>
      <c r="B176" s="14" t="s">
        <v>65</v>
      </c>
      <c r="C176" s="66"/>
      <c r="F176" s="90"/>
      <c r="G176" s="76" t="e">
        <f t="shared" si="3"/>
        <v>#DIV/0!</v>
      </c>
    </row>
    <row r="177" spans="1:7" ht="57" hidden="1">
      <c r="A177" s="3"/>
      <c r="B177" s="14" t="s">
        <v>92</v>
      </c>
      <c r="C177" s="66"/>
      <c r="F177" s="90"/>
      <c r="G177" s="76" t="e">
        <f t="shared" si="3"/>
        <v>#DIV/0!</v>
      </c>
    </row>
    <row r="178" spans="1:7" ht="28.5" hidden="1">
      <c r="A178" s="16"/>
      <c r="B178" s="12" t="s">
        <v>93</v>
      </c>
      <c r="C178" s="66"/>
      <c r="F178" s="90"/>
      <c r="G178" s="76" t="e">
        <f t="shared" si="3"/>
        <v>#DIV/0!</v>
      </c>
    </row>
    <row r="179" spans="1:7" ht="14.25" hidden="1">
      <c r="A179" s="16"/>
      <c r="B179" s="12" t="s">
        <v>63</v>
      </c>
      <c r="C179" s="66"/>
      <c r="F179" s="90"/>
      <c r="G179" s="76" t="e">
        <f t="shared" si="3"/>
        <v>#DIV/0!</v>
      </c>
    </row>
    <row r="180" spans="1:7" ht="99.75" hidden="1">
      <c r="A180" s="16"/>
      <c r="B180" s="12" t="s">
        <v>166</v>
      </c>
      <c r="C180" s="66"/>
      <c r="F180" s="90"/>
      <c r="G180" s="76" t="e">
        <f t="shared" si="3"/>
        <v>#DIV/0!</v>
      </c>
    </row>
    <row r="181" spans="1:7" ht="28.5" hidden="1">
      <c r="A181" s="16"/>
      <c r="B181" s="12" t="s">
        <v>167</v>
      </c>
      <c r="C181" s="66"/>
      <c r="F181" s="90"/>
      <c r="G181" s="76" t="e">
        <f t="shared" si="3"/>
        <v>#DIV/0!</v>
      </c>
    </row>
    <row r="182" spans="1:7" ht="57" hidden="1">
      <c r="A182" s="16"/>
      <c r="B182" s="12" t="s">
        <v>168</v>
      </c>
      <c r="C182" s="66"/>
      <c r="F182" s="90"/>
      <c r="G182" s="76" t="e">
        <f t="shared" si="3"/>
        <v>#DIV/0!</v>
      </c>
    </row>
    <row r="183" spans="1:7" ht="85.5" hidden="1">
      <c r="A183" s="11"/>
      <c r="B183" s="59" t="s">
        <v>169</v>
      </c>
      <c r="C183" s="66"/>
      <c r="F183" s="90"/>
      <c r="G183" s="76" t="e">
        <f t="shared" si="3"/>
        <v>#DIV/0!</v>
      </c>
    </row>
    <row r="184" spans="1:7" ht="42.75" hidden="1">
      <c r="A184" s="11"/>
      <c r="B184" s="59" t="s">
        <v>170</v>
      </c>
      <c r="C184" s="66"/>
      <c r="F184" s="90"/>
      <c r="G184" s="76" t="e">
        <f t="shared" si="3"/>
        <v>#DIV/0!</v>
      </c>
    </row>
    <row r="185" spans="1:7" ht="42.75">
      <c r="A185" s="11"/>
      <c r="B185" s="14" t="s">
        <v>206</v>
      </c>
      <c r="C185" s="73">
        <v>907</v>
      </c>
      <c r="F185" s="90">
        <v>906.8</v>
      </c>
      <c r="G185" s="76">
        <f t="shared" si="3"/>
        <v>99.9779492833517</v>
      </c>
    </row>
    <row r="186" spans="1:7" ht="97.5" customHeight="1">
      <c r="A186" s="11"/>
      <c r="B186" s="59" t="s">
        <v>207</v>
      </c>
      <c r="C186" s="73">
        <v>21.6</v>
      </c>
      <c r="F186" s="89">
        <v>21.6</v>
      </c>
      <c r="G186" s="76">
        <f t="shared" si="3"/>
        <v>100</v>
      </c>
    </row>
    <row r="187" spans="1:7" ht="81.75" customHeight="1">
      <c r="A187" s="11"/>
      <c r="B187" s="14" t="s">
        <v>208</v>
      </c>
      <c r="C187" s="73">
        <v>33412.5</v>
      </c>
      <c r="F187" s="89">
        <v>29842.5</v>
      </c>
      <c r="G187" s="76">
        <f t="shared" si="3"/>
        <v>89.31537598204264</v>
      </c>
    </row>
    <row r="188" spans="1:7" ht="77.25" customHeight="1">
      <c r="A188" s="11"/>
      <c r="B188" s="59" t="s">
        <v>229</v>
      </c>
      <c r="C188" s="73">
        <v>33.7</v>
      </c>
      <c r="F188" s="89">
        <v>9.6</v>
      </c>
      <c r="G188" s="76">
        <f t="shared" si="3"/>
        <v>28.486646884272993</v>
      </c>
    </row>
    <row r="189" spans="1:7" ht="39.75" customHeight="1">
      <c r="A189" s="11"/>
      <c r="B189" s="14" t="s">
        <v>230</v>
      </c>
      <c r="C189" s="73">
        <v>16725</v>
      </c>
      <c r="F189" s="89">
        <v>16725</v>
      </c>
      <c r="G189" s="76">
        <f t="shared" si="3"/>
        <v>100</v>
      </c>
    </row>
    <row r="190" spans="1:7" ht="63.75" customHeight="1">
      <c r="A190" s="11"/>
      <c r="B190" s="14" t="s">
        <v>231</v>
      </c>
      <c r="C190" s="73">
        <v>90</v>
      </c>
      <c r="D190" s="60">
        <v>20</v>
      </c>
      <c r="E190" s="61">
        <v>20</v>
      </c>
      <c r="F190" s="89">
        <v>90</v>
      </c>
      <c r="G190" s="76">
        <f t="shared" si="3"/>
        <v>100</v>
      </c>
    </row>
    <row r="191" spans="1:7" ht="15">
      <c r="A191" s="10" t="s">
        <v>28</v>
      </c>
      <c r="B191" s="17" t="s">
        <v>103</v>
      </c>
      <c r="C191" s="67">
        <f>C192</f>
        <v>151767</v>
      </c>
      <c r="D191" s="44" t="e">
        <f>D192</f>
        <v>#REF!</v>
      </c>
      <c r="E191" s="45" t="e">
        <f>E192</f>
        <v>#REF!</v>
      </c>
      <c r="F191" s="86">
        <f>F192</f>
        <v>145460.9</v>
      </c>
      <c r="G191" s="67">
        <f t="shared" si="3"/>
        <v>95.84488063940118</v>
      </c>
    </row>
    <row r="192" spans="1:7" ht="60">
      <c r="A192" s="10" t="s">
        <v>104</v>
      </c>
      <c r="B192" s="17" t="s">
        <v>105</v>
      </c>
      <c r="C192" s="67">
        <f>C196+C198+C200+C201+C202+C203+C204</f>
        <v>151767</v>
      </c>
      <c r="D192" s="44" t="e">
        <f>D194+D195+#REF!+D196+D197+D198+D199+D204+D205</f>
        <v>#REF!</v>
      </c>
      <c r="E192" s="45" t="e">
        <f>E194+E195+#REF!+E196+E197+E198+E199+E204+E205</f>
        <v>#REF!</v>
      </c>
      <c r="F192" s="86">
        <f>F196+F198+F200+F201+F202+F203+F204</f>
        <v>145460.9</v>
      </c>
      <c r="G192" s="67">
        <f t="shared" si="3"/>
        <v>95.84488063940118</v>
      </c>
    </row>
    <row r="193" spans="1:7" ht="14.25">
      <c r="A193" s="16"/>
      <c r="B193" s="18" t="s">
        <v>51</v>
      </c>
      <c r="C193" s="66"/>
      <c r="F193" s="90"/>
      <c r="G193" s="76"/>
    </row>
    <row r="194" spans="1:7" ht="57" hidden="1">
      <c r="A194" s="16"/>
      <c r="B194" s="12" t="s">
        <v>171</v>
      </c>
      <c r="C194" s="66"/>
      <c r="F194" s="90"/>
      <c r="G194" s="76" t="e">
        <f t="shared" si="3"/>
        <v>#DIV/0!</v>
      </c>
    </row>
    <row r="195" spans="1:7" ht="57" hidden="1">
      <c r="A195" s="16"/>
      <c r="B195" s="12" t="s">
        <v>172</v>
      </c>
      <c r="C195" s="66"/>
      <c r="F195" s="90"/>
      <c r="G195" s="76" t="e">
        <f t="shared" si="3"/>
        <v>#DIV/0!</v>
      </c>
    </row>
    <row r="196" spans="1:7" ht="45" customHeight="1">
      <c r="A196" s="16"/>
      <c r="B196" s="12" t="s">
        <v>209</v>
      </c>
      <c r="C196" s="73">
        <v>19860</v>
      </c>
      <c r="D196" s="60">
        <v>16250</v>
      </c>
      <c r="E196" s="61">
        <v>15370</v>
      </c>
      <c r="F196" s="89">
        <v>16919.4</v>
      </c>
      <c r="G196" s="76">
        <f t="shared" si="3"/>
        <v>85.19335347432025</v>
      </c>
    </row>
    <row r="197" spans="1:7" ht="42.75" hidden="1">
      <c r="A197" s="16"/>
      <c r="B197" s="12" t="s">
        <v>108</v>
      </c>
      <c r="C197" s="66"/>
      <c r="F197" s="90"/>
      <c r="G197" s="76" t="e">
        <f t="shared" si="3"/>
        <v>#DIV/0!</v>
      </c>
    </row>
    <row r="198" spans="1:7" ht="28.5">
      <c r="A198" s="16"/>
      <c r="B198" s="12" t="s">
        <v>210</v>
      </c>
      <c r="C198" s="73">
        <v>4347</v>
      </c>
      <c r="D198" s="60">
        <v>9687</v>
      </c>
      <c r="E198" s="61">
        <v>9687</v>
      </c>
      <c r="F198" s="89">
        <v>3859.3</v>
      </c>
      <c r="G198" s="76">
        <f t="shared" si="3"/>
        <v>88.78076834598573</v>
      </c>
    </row>
    <row r="199" spans="1:7" ht="57" hidden="1">
      <c r="A199" s="16"/>
      <c r="B199" s="12" t="s">
        <v>109</v>
      </c>
      <c r="C199" s="66"/>
      <c r="F199" s="90"/>
      <c r="G199" s="76" t="e">
        <f t="shared" si="3"/>
        <v>#DIV/0!</v>
      </c>
    </row>
    <row r="200" spans="1:7" ht="57">
      <c r="A200" s="16"/>
      <c r="B200" s="12" t="s">
        <v>172</v>
      </c>
      <c r="C200" s="73">
        <v>550</v>
      </c>
      <c r="F200" s="89">
        <v>550</v>
      </c>
      <c r="G200" s="76">
        <f t="shared" si="3"/>
        <v>100</v>
      </c>
    </row>
    <row r="201" spans="1:7" ht="28.5">
      <c r="A201" s="16"/>
      <c r="B201" s="12" t="s">
        <v>173</v>
      </c>
      <c r="C201" s="73">
        <v>1978</v>
      </c>
      <c r="F201" s="89">
        <v>1751</v>
      </c>
      <c r="G201" s="76">
        <f t="shared" si="3"/>
        <v>88.52376137512638</v>
      </c>
    </row>
    <row r="202" spans="1:7" ht="48" customHeight="1">
      <c r="A202" s="16"/>
      <c r="B202" s="12" t="s">
        <v>110</v>
      </c>
      <c r="C202" s="73">
        <v>887</v>
      </c>
      <c r="F202" s="89">
        <v>655</v>
      </c>
      <c r="G202" s="76">
        <f t="shared" si="3"/>
        <v>73.84441939120632</v>
      </c>
    </row>
    <row r="203" spans="1:7" ht="59.25" customHeight="1">
      <c r="A203" s="16"/>
      <c r="B203" s="12" t="s">
        <v>232</v>
      </c>
      <c r="C203" s="73">
        <v>122452.3</v>
      </c>
      <c r="F203" s="90">
        <v>120656.3</v>
      </c>
      <c r="G203" s="76">
        <f t="shared" si="3"/>
        <v>98.53330643850707</v>
      </c>
    </row>
    <row r="204" spans="1:7" ht="35.25" customHeight="1" thickBot="1">
      <c r="A204" s="16"/>
      <c r="B204" s="12" t="s">
        <v>233</v>
      </c>
      <c r="C204" s="73">
        <v>1692.7</v>
      </c>
      <c r="D204" s="60">
        <v>2748</v>
      </c>
      <c r="E204" s="61">
        <v>2748</v>
      </c>
      <c r="F204" s="89">
        <v>1069.9</v>
      </c>
      <c r="G204" s="76">
        <f>F204/C204*100</f>
        <v>63.20671117150115</v>
      </c>
    </row>
    <row r="205" spans="1:6" ht="29.25" hidden="1" thickBot="1">
      <c r="A205" s="16"/>
      <c r="B205" s="12" t="s">
        <v>174</v>
      </c>
      <c r="C205" s="66"/>
      <c r="F205" s="66"/>
    </row>
    <row r="206" spans="1:7" s="24" customFormat="1" ht="15.75" thickBot="1">
      <c r="A206" s="101" t="s">
        <v>176</v>
      </c>
      <c r="B206" s="102"/>
      <c r="C206" s="92">
        <f>C10+C74</f>
        <v>4360695.3</v>
      </c>
      <c r="D206" s="74" t="e">
        <f>D10+D74</f>
        <v>#REF!</v>
      </c>
      <c r="E206" s="65" t="e">
        <f>E10+E74</f>
        <v>#REF!</v>
      </c>
      <c r="F206" s="92">
        <f>F10+F74</f>
        <v>3637901.099999999</v>
      </c>
      <c r="G206" s="91">
        <f>F206/C206*100</f>
        <v>83.42479466519936</v>
      </c>
    </row>
    <row r="207" spans="2:5" ht="12.75">
      <c r="B207" s="51"/>
      <c r="D207" s="5"/>
      <c r="E207" s="5"/>
    </row>
    <row r="208" spans="1:7" ht="18" customHeight="1">
      <c r="A208" s="100" t="s">
        <v>243</v>
      </c>
      <c r="B208" s="100"/>
      <c r="C208" s="100"/>
      <c r="D208" s="100"/>
      <c r="E208" s="100"/>
      <c r="F208" s="100"/>
      <c r="G208" s="100"/>
    </row>
    <row r="209" spans="2:5" ht="12.75">
      <c r="B209" s="51"/>
      <c r="D209" s="5"/>
      <c r="E209" s="5"/>
    </row>
    <row r="210" spans="2:5" ht="12.75">
      <c r="B210" s="51"/>
      <c r="D210" s="5"/>
      <c r="E210" s="5"/>
    </row>
    <row r="211" spans="2:5" ht="12.75">
      <c r="B211" s="51"/>
      <c r="D211" s="5"/>
      <c r="E211" s="5"/>
    </row>
    <row r="212" spans="2:5" ht="12.75">
      <c r="B212" s="51"/>
      <c r="D212" s="5"/>
      <c r="E212" s="5"/>
    </row>
    <row r="213" spans="2:5" ht="12.75">
      <c r="B213" s="51"/>
      <c r="D213" s="5"/>
      <c r="E213" s="5"/>
    </row>
    <row r="214" spans="2:5" ht="12.75">
      <c r="B214" s="51"/>
      <c r="D214" s="5"/>
      <c r="E214" s="5"/>
    </row>
    <row r="215" spans="2:5" ht="12.75">
      <c r="B215" s="51"/>
      <c r="D215" s="5"/>
      <c r="E215" s="5"/>
    </row>
    <row r="216" spans="2:5" ht="12.75">
      <c r="B216" s="51"/>
      <c r="D216" s="5"/>
      <c r="E216" s="5"/>
    </row>
    <row r="217" spans="2:5" ht="12.75">
      <c r="B217" s="51"/>
      <c r="D217" s="5"/>
      <c r="E217" s="5"/>
    </row>
    <row r="218" spans="2:5" ht="12.75">
      <c r="B218" s="51"/>
      <c r="D218" s="5"/>
      <c r="E218" s="5"/>
    </row>
    <row r="219" spans="2:5" ht="12.75">
      <c r="B219" s="51"/>
      <c r="D219" s="5"/>
      <c r="E219" s="5"/>
    </row>
    <row r="220" spans="2:5" ht="12.75">
      <c r="B220" s="51"/>
      <c r="D220" s="5"/>
      <c r="E220" s="5"/>
    </row>
    <row r="221" spans="2:5" ht="12.75">
      <c r="B221" s="51"/>
      <c r="D221" s="5"/>
      <c r="E221" s="5"/>
    </row>
    <row r="222" spans="2:5" ht="12.75">
      <c r="B222" s="51"/>
      <c r="D222" s="5"/>
      <c r="E222" s="5"/>
    </row>
    <row r="223" spans="2:5" ht="12.75">
      <c r="B223" s="51"/>
      <c r="D223" s="5"/>
      <c r="E223" s="5"/>
    </row>
    <row r="224" spans="2:5" ht="12.75">
      <c r="B224" s="51"/>
      <c r="D224" s="5"/>
      <c r="E224" s="5"/>
    </row>
    <row r="225" spans="2:5" ht="12.75">
      <c r="B225" s="51"/>
      <c r="D225" s="5"/>
      <c r="E225" s="5"/>
    </row>
    <row r="226" ht="12.75">
      <c r="B226" s="51"/>
    </row>
    <row r="227" ht="12.75">
      <c r="B227" s="51"/>
    </row>
    <row r="228" ht="12.75">
      <c r="B228" s="51"/>
    </row>
    <row r="229" ht="12.75">
      <c r="B229" s="51"/>
    </row>
    <row r="230" ht="12.75">
      <c r="B230" s="51"/>
    </row>
    <row r="231" ht="12.75">
      <c r="B231" s="51"/>
    </row>
    <row r="232" ht="12.75">
      <c r="B232" s="51"/>
    </row>
    <row r="233" ht="12.75">
      <c r="B233" s="51"/>
    </row>
    <row r="234" ht="12.75">
      <c r="B234" s="51"/>
    </row>
    <row r="235" ht="12.75">
      <c r="B235" s="51"/>
    </row>
    <row r="236" ht="12.75">
      <c r="B236" s="51"/>
    </row>
    <row r="237" ht="12.75">
      <c r="B237" s="51"/>
    </row>
    <row r="238" ht="12.75">
      <c r="B238" s="51"/>
    </row>
    <row r="239" ht="12.75">
      <c r="B239" s="51"/>
    </row>
    <row r="240" ht="12.75">
      <c r="B240" s="51"/>
    </row>
    <row r="241" ht="12.75">
      <c r="B241" s="51"/>
    </row>
    <row r="242" ht="12.75">
      <c r="B242" s="51"/>
    </row>
    <row r="243" ht="12.75">
      <c r="B243" s="51"/>
    </row>
    <row r="244" ht="12.75">
      <c r="B244" s="51"/>
    </row>
    <row r="245" ht="12.75">
      <c r="B245" s="51"/>
    </row>
    <row r="246" ht="12.75">
      <c r="B246" s="51"/>
    </row>
    <row r="247" ht="12.75">
      <c r="B247" s="51"/>
    </row>
    <row r="248" ht="12.75">
      <c r="B248" s="51"/>
    </row>
    <row r="249" ht="12.75">
      <c r="B249" s="51"/>
    </row>
    <row r="250" ht="12.75">
      <c r="B250" s="51"/>
    </row>
    <row r="251" ht="12.75">
      <c r="B251" s="51"/>
    </row>
    <row r="252" ht="12.75">
      <c r="B252" s="51"/>
    </row>
    <row r="253" ht="12.75">
      <c r="B253" s="51"/>
    </row>
    <row r="254" ht="12.75">
      <c r="B254" s="51"/>
    </row>
    <row r="255" ht="12.75">
      <c r="B255" s="51"/>
    </row>
    <row r="256" ht="12.75">
      <c r="B256" s="51"/>
    </row>
    <row r="257" ht="12.75">
      <c r="B257" s="51"/>
    </row>
    <row r="258" ht="12.75">
      <c r="B258" s="51"/>
    </row>
    <row r="259" ht="12.75">
      <c r="B259" s="51"/>
    </row>
    <row r="260" ht="12.75">
      <c r="B260" s="51"/>
    </row>
    <row r="261" ht="12.75">
      <c r="B261" s="51"/>
    </row>
    <row r="262" ht="12.75">
      <c r="B262" s="51"/>
    </row>
    <row r="263" ht="12.75">
      <c r="B263" s="51"/>
    </row>
    <row r="264" ht="12.75">
      <c r="B264" s="51"/>
    </row>
    <row r="265" ht="12.75">
      <c r="B265" s="51"/>
    </row>
    <row r="266" ht="12.75">
      <c r="B266" s="51"/>
    </row>
    <row r="267" ht="12.75">
      <c r="B267" s="51"/>
    </row>
    <row r="268" ht="12.75">
      <c r="B268" s="51"/>
    </row>
    <row r="269" ht="12.75">
      <c r="B269" s="51"/>
    </row>
    <row r="270" ht="12.75">
      <c r="B270" s="51"/>
    </row>
    <row r="271" ht="12.75">
      <c r="B271" s="51"/>
    </row>
    <row r="272" ht="12.75">
      <c r="B272" s="51"/>
    </row>
    <row r="273" ht="12.75">
      <c r="B273" s="51"/>
    </row>
    <row r="274" ht="12.75">
      <c r="B274" s="51"/>
    </row>
    <row r="275" ht="12.75">
      <c r="B275" s="51"/>
    </row>
    <row r="276" ht="12.75">
      <c r="B276" s="51"/>
    </row>
    <row r="277" ht="12.75">
      <c r="B277" s="51"/>
    </row>
    <row r="278" ht="12.75">
      <c r="B278" s="51"/>
    </row>
    <row r="279" ht="12.75">
      <c r="B279" s="51"/>
    </row>
    <row r="280" ht="12.75">
      <c r="B280" s="51"/>
    </row>
    <row r="281" ht="12.75">
      <c r="B281" s="51"/>
    </row>
    <row r="282" ht="12.75">
      <c r="B282" s="51"/>
    </row>
    <row r="283" ht="12.75">
      <c r="B283" s="51"/>
    </row>
    <row r="284" ht="12.75">
      <c r="B284" s="51"/>
    </row>
    <row r="285" ht="12.75">
      <c r="B285" s="51"/>
    </row>
    <row r="286" ht="12.75">
      <c r="B286" s="51"/>
    </row>
    <row r="287" ht="12.75">
      <c r="B287" s="51"/>
    </row>
    <row r="288" ht="12.75">
      <c r="B288" s="51"/>
    </row>
    <row r="289" ht="12.75">
      <c r="B289" s="51"/>
    </row>
    <row r="290" ht="12.75">
      <c r="B290" s="51"/>
    </row>
    <row r="291" ht="12.75">
      <c r="B291" s="51"/>
    </row>
    <row r="292" ht="12.75">
      <c r="B292" s="51"/>
    </row>
    <row r="293" ht="12.75">
      <c r="B293" s="51"/>
    </row>
    <row r="294" ht="12.75">
      <c r="B294" s="51"/>
    </row>
    <row r="295" ht="12.75">
      <c r="B295" s="51"/>
    </row>
    <row r="296" ht="12.75">
      <c r="B296" s="51"/>
    </row>
    <row r="297" ht="12.75">
      <c r="B297" s="51"/>
    </row>
    <row r="298" ht="12.75">
      <c r="B298" s="51"/>
    </row>
    <row r="299" ht="12.75">
      <c r="B299" s="51"/>
    </row>
    <row r="300" ht="12.75">
      <c r="B300" s="51"/>
    </row>
    <row r="301" ht="12.75">
      <c r="B301" s="51"/>
    </row>
    <row r="302" ht="12.75">
      <c r="B302" s="51"/>
    </row>
    <row r="303" ht="12.75">
      <c r="B303" s="51"/>
    </row>
    <row r="304" ht="12.75">
      <c r="B304" s="51"/>
    </row>
    <row r="305" ht="12.75">
      <c r="B305" s="51"/>
    </row>
    <row r="306" ht="12.75">
      <c r="B306" s="51"/>
    </row>
    <row r="307" ht="12.75">
      <c r="B307" s="51"/>
    </row>
    <row r="308" ht="12.75">
      <c r="B308" s="51"/>
    </row>
    <row r="309" ht="12.75">
      <c r="B309" s="51"/>
    </row>
    <row r="310" ht="12.75">
      <c r="B310" s="51"/>
    </row>
    <row r="311" ht="12.75">
      <c r="B311" s="51"/>
    </row>
    <row r="312" ht="12.75">
      <c r="B312" s="51"/>
    </row>
    <row r="313" ht="12.75">
      <c r="B313" s="51"/>
    </row>
    <row r="314" ht="12.75">
      <c r="B314" s="51"/>
    </row>
    <row r="315" ht="12.75">
      <c r="B315" s="51"/>
    </row>
    <row r="316" ht="12.75">
      <c r="B316" s="51"/>
    </row>
    <row r="317" ht="12.75">
      <c r="B317" s="51"/>
    </row>
    <row r="318" ht="12.75">
      <c r="B318" s="51"/>
    </row>
    <row r="319" ht="12.75">
      <c r="B319" s="51"/>
    </row>
    <row r="320" ht="12.75">
      <c r="B320" s="51"/>
    </row>
    <row r="321" ht="12.75">
      <c r="B321" s="51"/>
    </row>
  </sheetData>
  <mergeCells count="7">
    <mergeCell ref="C1:G1"/>
    <mergeCell ref="A208:G208"/>
    <mergeCell ref="A206:B206"/>
    <mergeCell ref="A5:G5"/>
    <mergeCell ref="A6:G6"/>
    <mergeCell ref="C2:G2"/>
    <mergeCell ref="C3:G3"/>
  </mergeCells>
  <printOptions/>
  <pageMargins left="0.33" right="0.25" top="0.18" bottom="0.45" header="0.17" footer="0.21"/>
  <pageSetup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2012-01-30T10:41:13Z</cp:lastPrinted>
  <dcterms:created xsi:type="dcterms:W3CDTF">1996-10-08T23:32:33Z</dcterms:created>
  <dcterms:modified xsi:type="dcterms:W3CDTF">2012-02-09T12:23:13Z</dcterms:modified>
  <cp:category/>
  <cp:version/>
  <cp:contentType/>
  <cp:contentStatus/>
</cp:coreProperties>
</file>